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heree bouchee\Desktop\"/>
    </mc:Choice>
  </mc:AlternateContent>
  <workbookProtection workbookAlgorithmName="SHA-512" workbookHashValue="r3VhExK5YaZd9ScpSgpd91B4lQQEBf9kIpOLv2WO7pzTgjtnL0ODrY2zT1ywoAyL0boauVjhIn7Zd8OEFXgmaw==" workbookSaltValue="WluxChv/vrj93RHC/iNJYw==" workbookSpinCount="100000" lockStructure="1"/>
  <bookViews>
    <workbookView xWindow="0" yWindow="0" windowWidth="23040" windowHeight="9192" firstSheet="8" activeTab="13"/>
  </bookViews>
  <sheets>
    <sheet name="1 Cover page" sheetId="2" r:id="rId1"/>
    <sheet name="2 Checklist" sheetId="1" r:id="rId2"/>
    <sheet name="3 Project&amp;Site" sheetId="7" r:id="rId3"/>
    <sheet name="4 Timeline" sheetId="4" r:id="rId4"/>
    <sheet name="5 Cross-Cutting Regulations" sheetId="9" r:id="rId5"/>
    <sheet name="6 Project Team&amp;Capacity" sheetId="12" r:id="rId6"/>
    <sheet name="7 Dev Funding Sources" sheetId="8" r:id="rId7"/>
    <sheet name="8 Development Budget" sheetId="19" r:id="rId8"/>
    <sheet name="9 Unit Mix" sheetId="24" r:id="rId9"/>
    <sheet name="10 Rent Schedule" sheetId="26" r:id="rId10"/>
    <sheet name="11 Operating Budget" sheetId="13" r:id="rId11"/>
    <sheet name="12 Operating Reserve Calc" sheetId="28" r:id="rId12"/>
    <sheet name="13 NPO Operating Capacity" sheetId="23" r:id="rId13"/>
    <sheet name="14 Supportive Services" sheetId="20"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 i="20" l="1"/>
  <c r="B3" i="8"/>
  <c r="B3" i="23"/>
  <c r="B72" i="13"/>
  <c r="S10" i="24"/>
  <c r="S11" i="24"/>
  <c r="S12" i="24"/>
  <c r="S13" i="24"/>
  <c r="S14" i="24"/>
  <c r="S15" i="24"/>
  <c r="S16" i="24"/>
  <c r="S17" i="24"/>
  <c r="S18" i="24"/>
  <c r="S19" i="24"/>
  <c r="S20" i="24"/>
  <c r="S21" i="24"/>
  <c r="S22" i="24"/>
  <c r="S23" i="24"/>
  <c r="S24" i="24"/>
  <c r="S25" i="24"/>
  <c r="S26" i="24"/>
  <c r="S27" i="24"/>
  <c r="S9" i="24"/>
  <c r="H28" i="24"/>
  <c r="W10" i="24"/>
  <c r="W11" i="24"/>
  <c r="W12" i="24"/>
  <c r="W13" i="24"/>
  <c r="W14" i="24"/>
  <c r="W15" i="24"/>
  <c r="W16" i="24"/>
  <c r="W17" i="24"/>
  <c r="W18" i="24"/>
  <c r="W19" i="24"/>
  <c r="W20" i="24"/>
  <c r="W21" i="24"/>
  <c r="W22" i="24"/>
  <c r="W23" i="24"/>
  <c r="W24" i="24"/>
  <c r="W25" i="24"/>
  <c r="W26" i="24"/>
  <c r="W27" i="24"/>
  <c r="C21" i="8"/>
  <c r="B21" i="8"/>
  <c r="S28" i="24" l="1"/>
  <c r="E38" i="24" s="1"/>
  <c r="B22" i="8"/>
  <c r="C56" i="2" l="1"/>
  <c r="D62" i="20"/>
  <c r="F62" i="20" s="1"/>
  <c r="D61" i="20"/>
  <c r="F61" i="20" s="1"/>
  <c r="D60" i="20"/>
  <c r="F60" i="20" s="1"/>
  <c r="D57" i="20"/>
  <c r="F57" i="20" s="1"/>
  <c r="D56" i="20"/>
  <c r="F56" i="20" s="1"/>
  <c r="D55" i="20"/>
  <c r="F55" i="20" s="1"/>
  <c r="G57" i="20" s="1"/>
  <c r="B67" i="20" s="1"/>
  <c r="D52" i="20"/>
  <c r="F52" i="20" s="1"/>
  <c r="D51" i="20"/>
  <c r="F51" i="20" s="1"/>
  <c r="D50" i="20"/>
  <c r="F50" i="20" s="1"/>
  <c r="D47" i="20"/>
  <c r="F47" i="20" s="1"/>
  <c r="D46" i="20"/>
  <c r="F46" i="20" s="1"/>
  <c r="D45" i="20"/>
  <c r="F45" i="20" s="1"/>
  <c r="E41" i="20"/>
  <c r="E40" i="20"/>
  <c r="E39" i="20"/>
  <c r="C54" i="23"/>
  <c r="C51" i="23"/>
  <c r="B51" i="23"/>
  <c r="C31" i="23"/>
  <c r="B31" i="23"/>
  <c r="C33" i="23" s="1"/>
  <c r="C34" i="23" s="1"/>
  <c r="G47" i="20" l="1"/>
  <c r="B65" i="20" s="1"/>
  <c r="G52" i="20"/>
  <c r="B66" i="20" s="1"/>
  <c r="B69" i="20" s="1"/>
  <c r="G62" i="20"/>
  <c r="B68" i="20" s="1"/>
  <c r="C57" i="23"/>
  <c r="C58" i="23" s="1"/>
  <c r="C59" i="23" s="1"/>
  <c r="C35" i="23"/>
  <c r="E12" i="28" l="1"/>
  <c r="A30" i="26"/>
  <c r="A31" i="28" s="1"/>
  <c r="B30" i="26"/>
  <c r="B31" i="28" s="1"/>
  <c r="C30" i="26"/>
  <c r="D10" i="24"/>
  <c r="D11" i="24"/>
  <c r="P11" i="24" s="1"/>
  <c r="D12" i="24"/>
  <c r="Q12" i="24" s="1"/>
  <c r="D13" i="24"/>
  <c r="Q13" i="24" s="1"/>
  <c r="D14" i="24"/>
  <c r="P14" i="24" s="1"/>
  <c r="D15" i="24"/>
  <c r="P15" i="24" s="1"/>
  <c r="D16" i="24"/>
  <c r="Q16" i="24" s="1"/>
  <c r="D17" i="24"/>
  <c r="P17" i="24" s="1"/>
  <c r="D18" i="24"/>
  <c r="P18" i="24" s="1"/>
  <c r="D19" i="24"/>
  <c r="P19" i="24" s="1"/>
  <c r="D20" i="24"/>
  <c r="P20" i="24" s="1"/>
  <c r="D21" i="24"/>
  <c r="P21" i="24" s="1"/>
  <c r="D22" i="24"/>
  <c r="P22" i="24" s="1"/>
  <c r="D23" i="24"/>
  <c r="Q23" i="24" s="1"/>
  <c r="D24" i="24"/>
  <c r="P24" i="24" s="1"/>
  <c r="D25" i="24"/>
  <c r="P25" i="24" s="1"/>
  <c r="D26" i="24"/>
  <c r="R26" i="24" s="1"/>
  <c r="D27" i="24"/>
  <c r="P27" i="24" s="1"/>
  <c r="D9" i="24"/>
  <c r="D12" i="26"/>
  <c r="S12" i="26" s="1"/>
  <c r="E12" i="26"/>
  <c r="F12" i="26"/>
  <c r="U12" i="26" s="1"/>
  <c r="G12" i="26"/>
  <c r="V12" i="26" s="1"/>
  <c r="H12" i="26"/>
  <c r="W12" i="26" s="1"/>
  <c r="I12" i="26"/>
  <c r="X12" i="26" s="1"/>
  <c r="D13" i="26"/>
  <c r="S13" i="26" s="1"/>
  <c r="E13" i="26"/>
  <c r="T13" i="26" s="1"/>
  <c r="F13" i="26"/>
  <c r="U13" i="26" s="1"/>
  <c r="G13" i="26"/>
  <c r="V13" i="26" s="1"/>
  <c r="H13" i="26"/>
  <c r="W13" i="26" s="1"/>
  <c r="I13" i="26"/>
  <c r="X13" i="26" s="1"/>
  <c r="D14" i="26"/>
  <c r="S14" i="26" s="1"/>
  <c r="E14" i="26"/>
  <c r="T14" i="26" s="1"/>
  <c r="F14" i="26"/>
  <c r="U14" i="26" s="1"/>
  <c r="G14" i="26"/>
  <c r="V14" i="26" s="1"/>
  <c r="H14" i="26"/>
  <c r="I14" i="26"/>
  <c r="X14" i="26" s="1"/>
  <c r="D15" i="26"/>
  <c r="S15" i="26" s="1"/>
  <c r="E15" i="26"/>
  <c r="F15" i="26"/>
  <c r="U15" i="26" s="1"/>
  <c r="G15" i="26"/>
  <c r="V15" i="26" s="1"/>
  <c r="H15" i="26"/>
  <c r="W15" i="26" s="1"/>
  <c r="I15" i="26"/>
  <c r="X15" i="26" s="1"/>
  <c r="D16" i="26"/>
  <c r="S16" i="26" s="1"/>
  <c r="E16" i="26"/>
  <c r="T16" i="26" s="1"/>
  <c r="F16" i="26"/>
  <c r="U16" i="26" s="1"/>
  <c r="G16" i="26"/>
  <c r="V16" i="26" s="1"/>
  <c r="H16" i="26"/>
  <c r="W16" i="26" s="1"/>
  <c r="I16" i="26"/>
  <c r="X16" i="26" s="1"/>
  <c r="D17" i="26"/>
  <c r="S17" i="26" s="1"/>
  <c r="E17" i="26"/>
  <c r="T17" i="26" s="1"/>
  <c r="F17" i="26"/>
  <c r="U17" i="26" s="1"/>
  <c r="G17" i="26"/>
  <c r="V17" i="26" s="1"/>
  <c r="H17" i="26"/>
  <c r="W17" i="26" s="1"/>
  <c r="I17" i="26"/>
  <c r="X17" i="26" s="1"/>
  <c r="D18" i="26"/>
  <c r="S18" i="26" s="1"/>
  <c r="E18" i="26"/>
  <c r="T18" i="26" s="1"/>
  <c r="F18" i="26"/>
  <c r="U18" i="26" s="1"/>
  <c r="G18" i="26"/>
  <c r="V18" i="26" s="1"/>
  <c r="H18" i="26"/>
  <c r="W18" i="26" s="1"/>
  <c r="I18" i="26"/>
  <c r="X18" i="26" s="1"/>
  <c r="D19" i="26"/>
  <c r="S19" i="26" s="1"/>
  <c r="E19" i="26"/>
  <c r="T19" i="26" s="1"/>
  <c r="F19" i="26"/>
  <c r="U19" i="26" s="1"/>
  <c r="G19" i="26"/>
  <c r="V19" i="26" s="1"/>
  <c r="H19" i="26"/>
  <c r="W19" i="26" s="1"/>
  <c r="I19" i="26"/>
  <c r="X19" i="26" s="1"/>
  <c r="D20" i="26"/>
  <c r="S20" i="26" s="1"/>
  <c r="E20" i="26"/>
  <c r="T20" i="26" s="1"/>
  <c r="F20" i="26"/>
  <c r="U20" i="26" s="1"/>
  <c r="G20" i="26"/>
  <c r="V20" i="26" s="1"/>
  <c r="H20" i="26"/>
  <c r="W20" i="26" s="1"/>
  <c r="I20" i="26"/>
  <c r="X20" i="26" s="1"/>
  <c r="D21" i="26"/>
  <c r="S21" i="26" s="1"/>
  <c r="E21" i="26"/>
  <c r="T21" i="26" s="1"/>
  <c r="F21" i="26"/>
  <c r="U21" i="26" s="1"/>
  <c r="G21" i="26"/>
  <c r="V21" i="26" s="1"/>
  <c r="H21" i="26"/>
  <c r="W21" i="26" s="1"/>
  <c r="I21" i="26"/>
  <c r="X21" i="26" s="1"/>
  <c r="D22" i="26"/>
  <c r="S22" i="26" s="1"/>
  <c r="E22" i="26"/>
  <c r="T22" i="26" s="1"/>
  <c r="F22" i="26"/>
  <c r="U22" i="26" s="1"/>
  <c r="G22" i="26"/>
  <c r="V22" i="26" s="1"/>
  <c r="H22" i="26"/>
  <c r="W22" i="26" s="1"/>
  <c r="I22" i="26"/>
  <c r="X22" i="26" s="1"/>
  <c r="D23" i="26"/>
  <c r="S23" i="26" s="1"/>
  <c r="E23" i="26"/>
  <c r="T23" i="26" s="1"/>
  <c r="F23" i="26"/>
  <c r="U23" i="26" s="1"/>
  <c r="G23" i="26"/>
  <c r="V23" i="26" s="1"/>
  <c r="H23" i="26"/>
  <c r="W23" i="26" s="1"/>
  <c r="I23" i="26"/>
  <c r="X23" i="26" s="1"/>
  <c r="D24" i="26"/>
  <c r="S24" i="26" s="1"/>
  <c r="E24" i="26"/>
  <c r="T24" i="26" s="1"/>
  <c r="F24" i="26"/>
  <c r="U24" i="26" s="1"/>
  <c r="G24" i="26"/>
  <c r="V24" i="26" s="1"/>
  <c r="H24" i="26"/>
  <c r="W24" i="26" s="1"/>
  <c r="I24" i="26"/>
  <c r="X24" i="26" s="1"/>
  <c r="D25" i="26"/>
  <c r="S25" i="26" s="1"/>
  <c r="E25" i="26"/>
  <c r="T25" i="26" s="1"/>
  <c r="F25" i="26"/>
  <c r="G25" i="26"/>
  <c r="V25" i="26" s="1"/>
  <c r="H25" i="26"/>
  <c r="W25" i="26" s="1"/>
  <c r="I25" i="26"/>
  <c r="X25" i="26" s="1"/>
  <c r="D26" i="26"/>
  <c r="S26" i="26" s="1"/>
  <c r="E26" i="26"/>
  <c r="T26" i="26" s="1"/>
  <c r="F26" i="26"/>
  <c r="U26" i="26" s="1"/>
  <c r="G26" i="26"/>
  <c r="V26" i="26" s="1"/>
  <c r="H26" i="26"/>
  <c r="W26" i="26" s="1"/>
  <c r="I26" i="26"/>
  <c r="X26" i="26" s="1"/>
  <c r="D27" i="26"/>
  <c r="S27" i="26" s="1"/>
  <c r="E27" i="26"/>
  <c r="T27" i="26" s="1"/>
  <c r="F27" i="26"/>
  <c r="U27" i="26" s="1"/>
  <c r="G27" i="26"/>
  <c r="V27" i="26" s="1"/>
  <c r="H27" i="26"/>
  <c r="W27" i="26" s="1"/>
  <c r="I27" i="26"/>
  <c r="X27" i="26" s="1"/>
  <c r="D28" i="26"/>
  <c r="S28" i="26" s="1"/>
  <c r="E28" i="26"/>
  <c r="T28" i="26" s="1"/>
  <c r="F28" i="26"/>
  <c r="U28" i="26" s="1"/>
  <c r="G28" i="26"/>
  <c r="V28" i="26" s="1"/>
  <c r="H28" i="26"/>
  <c r="W28" i="26" s="1"/>
  <c r="I28" i="26"/>
  <c r="X28" i="26" s="1"/>
  <c r="D29" i="26"/>
  <c r="S29" i="26" s="1"/>
  <c r="E29" i="26"/>
  <c r="T29" i="26" s="1"/>
  <c r="F29" i="26"/>
  <c r="U29" i="26" s="1"/>
  <c r="G29" i="26"/>
  <c r="V29" i="26" s="1"/>
  <c r="H29" i="26"/>
  <c r="W29" i="26" s="1"/>
  <c r="I29" i="26"/>
  <c r="X29" i="26" s="1"/>
  <c r="E11" i="26"/>
  <c r="T11" i="26" s="1"/>
  <c r="F11" i="26"/>
  <c r="U11" i="26" s="1"/>
  <c r="G11" i="26"/>
  <c r="V11" i="26" s="1"/>
  <c r="H11" i="26"/>
  <c r="W11" i="26" s="1"/>
  <c r="I11" i="26"/>
  <c r="X11" i="26" s="1"/>
  <c r="D11" i="26"/>
  <c r="S11" i="26" s="1"/>
  <c r="C12" i="26"/>
  <c r="C13" i="26"/>
  <c r="C14" i="26"/>
  <c r="C15" i="26"/>
  <c r="C16" i="26"/>
  <c r="C17" i="26"/>
  <c r="C18" i="26"/>
  <c r="C19" i="26"/>
  <c r="C20" i="26"/>
  <c r="C21" i="26"/>
  <c r="C22" i="26"/>
  <c r="C23" i="26"/>
  <c r="C24" i="26"/>
  <c r="C25" i="26"/>
  <c r="C26" i="26"/>
  <c r="C27" i="26"/>
  <c r="C28" i="26"/>
  <c r="C29" i="26"/>
  <c r="C11" i="26"/>
  <c r="B12" i="26"/>
  <c r="B13" i="28" s="1"/>
  <c r="B13" i="26"/>
  <c r="B14" i="28" s="1"/>
  <c r="B14" i="26"/>
  <c r="B15" i="28" s="1"/>
  <c r="B15" i="26"/>
  <c r="B16" i="28" s="1"/>
  <c r="B16" i="26"/>
  <c r="B17" i="28" s="1"/>
  <c r="B17" i="26"/>
  <c r="B18" i="28" s="1"/>
  <c r="B18" i="26"/>
  <c r="B19" i="28" s="1"/>
  <c r="B19" i="26"/>
  <c r="B20" i="28" s="1"/>
  <c r="B20" i="26"/>
  <c r="B21" i="28" s="1"/>
  <c r="B21" i="26"/>
  <c r="B22" i="28" s="1"/>
  <c r="B22" i="26"/>
  <c r="B23" i="28" s="1"/>
  <c r="B23" i="26"/>
  <c r="B24" i="28" s="1"/>
  <c r="B24" i="26"/>
  <c r="B25" i="28" s="1"/>
  <c r="B25" i="26"/>
  <c r="B26" i="28" s="1"/>
  <c r="B26" i="26"/>
  <c r="B27" i="28" s="1"/>
  <c r="B27" i="26"/>
  <c r="B28" i="28" s="1"/>
  <c r="B28" i="26"/>
  <c r="B29" i="28" s="1"/>
  <c r="B29" i="26"/>
  <c r="B30" i="28" s="1"/>
  <c r="B11" i="26"/>
  <c r="B12" i="28" s="1"/>
  <c r="A12" i="26"/>
  <c r="A13" i="28" s="1"/>
  <c r="A13" i="26"/>
  <c r="A14" i="28" s="1"/>
  <c r="A14" i="26"/>
  <c r="A15" i="28" s="1"/>
  <c r="A15" i="26"/>
  <c r="A16" i="28" s="1"/>
  <c r="A16" i="26"/>
  <c r="A17" i="28" s="1"/>
  <c r="A17" i="26"/>
  <c r="A18" i="28" s="1"/>
  <c r="A18" i="26"/>
  <c r="A19" i="28" s="1"/>
  <c r="A19" i="26"/>
  <c r="A20" i="28" s="1"/>
  <c r="A20" i="26"/>
  <c r="A21" i="28" s="1"/>
  <c r="A21" i="26"/>
  <c r="A22" i="28" s="1"/>
  <c r="A22" i="26"/>
  <c r="A23" i="28" s="1"/>
  <c r="A23" i="26"/>
  <c r="A24" i="28" s="1"/>
  <c r="A25" i="28"/>
  <c r="A25" i="26"/>
  <c r="A26" i="28" s="1"/>
  <c r="A26" i="26"/>
  <c r="A27" i="28" s="1"/>
  <c r="A27" i="26"/>
  <c r="A28" i="28" s="1"/>
  <c r="A28" i="26"/>
  <c r="A29" i="28" s="1"/>
  <c r="A29" i="26"/>
  <c r="A30" i="28" s="1"/>
  <c r="A11" i="26"/>
  <c r="A12" i="28" s="1"/>
  <c r="L28" i="24"/>
  <c r="K28" i="24"/>
  <c r="J28" i="24"/>
  <c r="I28" i="24"/>
  <c r="G28" i="24"/>
  <c r="F28" i="24"/>
  <c r="M27" i="24"/>
  <c r="M26" i="24"/>
  <c r="M25" i="24"/>
  <c r="M24" i="24"/>
  <c r="M23" i="24"/>
  <c r="M22" i="24"/>
  <c r="M21" i="24"/>
  <c r="M20" i="24"/>
  <c r="M19" i="24"/>
  <c r="M18" i="24"/>
  <c r="M17" i="24"/>
  <c r="M16" i="24"/>
  <c r="M15" i="24"/>
  <c r="M14" i="24"/>
  <c r="M13" i="24"/>
  <c r="M12" i="24"/>
  <c r="M11" i="24"/>
  <c r="M10" i="24"/>
  <c r="W9" i="24"/>
  <c r="M9" i="24"/>
  <c r="E34" i="24" l="1"/>
  <c r="V28" i="24"/>
  <c r="V16" i="24"/>
  <c r="V24" i="24"/>
  <c r="U12" i="24"/>
  <c r="U20" i="24"/>
  <c r="U9" i="24"/>
  <c r="U27" i="24"/>
  <c r="V17" i="24"/>
  <c r="V25" i="24"/>
  <c r="U13" i="24"/>
  <c r="U21" i="24"/>
  <c r="V15" i="24"/>
  <c r="V10" i="24"/>
  <c r="V18" i="24"/>
  <c r="V26" i="24"/>
  <c r="U14" i="24"/>
  <c r="U22" i="24"/>
  <c r="V12" i="24"/>
  <c r="V9" i="24"/>
  <c r="U24" i="24"/>
  <c r="U18" i="24"/>
  <c r="U11" i="24"/>
  <c r="V11" i="24"/>
  <c r="V19" i="24"/>
  <c r="V27" i="24"/>
  <c r="U15" i="24"/>
  <c r="U23" i="24"/>
  <c r="V20" i="24"/>
  <c r="U16" i="24"/>
  <c r="U19" i="24"/>
  <c r="V13" i="24"/>
  <c r="V21" i="24"/>
  <c r="U28" i="24"/>
  <c r="U17" i="24"/>
  <c r="U25" i="24"/>
  <c r="V14" i="24"/>
  <c r="U10" i="24"/>
  <c r="U26" i="24"/>
  <c r="V23" i="24"/>
  <c r="V22" i="24"/>
  <c r="C16" i="28"/>
  <c r="P16" i="24"/>
  <c r="R22" i="24"/>
  <c r="C14" i="28"/>
  <c r="Q26" i="24"/>
  <c r="P26" i="24"/>
  <c r="R25" i="24"/>
  <c r="C12" i="28"/>
  <c r="C13" i="28"/>
  <c r="Q25" i="24"/>
  <c r="R11" i="24"/>
  <c r="C29" i="28"/>
  <c r="Q21" i="24"/>
  <c r="C30" i="28"/>
  <c r="R27" i="24"/>
  <c r="Q11" i="24"/>
  <c r="C28" i="28"/>
  <c r="D30" i="26"/>
  <c r="Q27" i="24"/>
  <c r="R24" i="24"/>
  <c r="C27" i="28"/>
  <c r="Q24" i="24"/>
  <c r="C26" i="28"/>
  <c r="C17" i="28"/>
  <c r="C25" i="28"/>
  <c r="C24" i="28"/>
  <c r="C22" i="28"/>
  <c r="C21" i="28"/>
  <c r="C23" i="28"/>
  <c r="C20" i="28"/>
  <c r="C19" i="28"/>
  <c r="C18" i="28"/>
  <c r="C15" i="28"/>
  <c r="F30" i="26"/>
  <c r="U30" i="26" s="1"/>
  <c r="P12" i="24"/>
  <c r="W28" i="24"/>
  <c r="R23" i="24"/>
  <c r="P23" i="24"/>
  <c r="Q22" i="24"/>
  <c r="R21" i="24"/>
  <c r="R20" i="24"/>
  <c r="Q20" i="24"/>
  <c r="R19" i="24"/>
  <c r="Q19" i="24"/>
  <c r="R18" i="24"/>
  <c r="Q18" i="24"/>
  <c r="R17" i="24"/>
  <c r="Q17" i="24"/>
  <c r="R16" i="24"/>
  <c r="R15" i="24"/>
  <c r="Q15" i="24"/>
  <c r="Q14" i="24"/>
  <c r="R14" i="24"/>
  <c r="P13" i="24"/>
  <c r="R13" i="24"/>
  <c r="R12" i="24"/>
  <c r="N13" i="24"/>
  <c r="N21" i="24"/>
  <c r="N24" i="24"/>
  <c r="N17" i="24"/>
  <c r="N25" i="24"/>
  <c r="N10" i="24"/>
  <c r="N26" i="24"/>
  <c r="N19" i="24"/>
  <c r="N12" i="24"/>
  <c r="N14" i="24"/>
  <c r="N22" i="24"/>
  <c r="N15" i="24"/>
  <c r="N23" i="24"/>
  <c r="N16" i="24"/>
  <c r="N18" i="24"/>
  <c r="N11" i="24"/>
  <c r="N27" i="24"/>
  <c r="N20" i="24"/>
  <c r="Q10" i="24"/>
  <c r="R10" i="24"/>
  <c r="P10" i="24"/>
  <c r="I30" i="26"/>
  <c r="X30" i="26" s="1"/>
  <c r="H30" i="26"/>
  <c r="W30" i="26" s="1"/>
  <c r="G30" i="26"/>
  <c r="V30" i="26" s="1"/>
  <c r="E30" i="26"/>
  <c r="T30" i="26" s="1"/>
  <c r="P9" i="24"/>
  <c r="R9" i="24"/>
  <c r="Q9" i="24"/>
  <c r="D28" i="24"/>
  <c r="N9" i="24"/>
  <c r="M28" i="24"/>
  <c r="U25" i="26"/>
  <c r="Y25" i="26" s="1"/>
  <c r="Z25" i="26" s="1"/>
  <c r="Y23" i="26"/>
  <c r="Z23" i="26" s="1"/>
  <c r="Y26" i="26"/>
  <c r="Z26" i="26" s="1"/>
  <c r="Y22" i="26"/>
  <c r="Z22" i="26" s="1"/>
  <c r="Y18" i="26"/>
  <c r="Z18" i="26" s="1"/>
  <c r="Y11" i="26"/>
  <c r="Z11" i="26" s="1"/>
  <c r="Y27" i="26"/>
  <c r="Z27" i="26" s="1"/>
  <c r="Y19" i="26"/>
  <c r="Z19" i="26" s="1"/>
  <c r="Y28" i="26"/>
  <c r="Z28" i="26" s="1"/>
  <c r="Y24" i="26"/>
  <c r="Z24" i="26" s="1"/>
  <c r="Y20" i="26"/>
  <c r="Z20" i="26" s="1"/>
  <c r="Y16" i="26"/>
  <c r="Z16" i="26" s="1"/>
  <c r="Y29" i="26"/>
  <c r="Z29" i="26" s="1"/>
  <c r="Y21" i="26"/>
  <c r="Z21" i="26" s="1"/>
  <c r="Y17" i="26"/>
  <c r="Z17" i="26" s="1"/>
  <c r="T15" i="26"/>
  <c r="Y15" i="26" s="1"/>
  <c r="Z15" i="26" s="1"/>
  <c r="Y13" i="26"/>
  <c r="Z13" i="26" s="1"/>
  <c r="T12" i="26"/>
  <c r="Y12" i="26" s="1"/>
  <c r="Z12" i="26" s="1"/>
  <c r="W14" i="26"/>
  <c r="Y14" i="26" s="1"/>
  <c r="Z14" i="26" s="1"/>
  <c r="F26" i="28" l="1"/>
  <c r="F29" i="28"/>
  <c r="F30" i="28"/>
  <c r="F23" i="28"/>
  <c r="F27" i="28"/>
  <c r="F21" i="28"/>
  <c r="F14" i="28"/>
  <c r="F22" i="28"/>
  <c r="F19" i="28"/>
  <c r="F20" i="28"/>
  <c r="F24" i="28"/>
  <c r="F15" i="28"/>
  <c r="F25" i="28"/>
  <c r="F28" i="28"/>
  <c r="F13" i="28"/>
  <c r="F16" i="28"/>
  <c r="F18" i="28"/>
  <c r="F17" i="28"/>
  <c r="C31" i="28"/>
  <c r="H12" i="28"/>
  <c r="F12" i="28"/>
  <c r="U29" i="24"/>
  <c r="S30" i="26"/>
  <c r="Y30" i="26" s="1"/>
  <c r="Z30" i="26" s="1"/>
  <c r="E16" i="24"/>
  <c r="E24" i="24"/>
  <c r="E26" i="24"/>
  <c r="E11" i="24"/>
  <c r="E27" i="24"/>
  <c r="E20" i="24"/>
  <c r="E21" i="24"/>
  <c r="E22" i="24"/>
  <c r="E15" i="24"/>
  <c r="E17" i="24"/>
  <c r="E25" i="24"/>
  <c r="E18" i="24"/>
  <c r="E19" i="24"/>
  <c r="E12" i="24"/>
  <c r="E9" i="24"/>
  <c r="E13" i="24"/>
  <c r="E14" i="24"/>
  <c r="E23" i="24"/>
  <c r="E10" i="24"/>
  <c r="R28" i="24"/>
  <c r="Z31" i="26"/>
  <c r="F31" i="28" l="1"/>
  <c r="B10" i="13"/>
  <c r="B4" i="28"/>
  <c r="B3" i="28"/>
  <c r="B4" i="13"/>
  <c r="B3" i="13"/>
  <c r="B4" i="19"/>
  <c r="B3" i="19"/>
  <c r="B7" i="12"/>
  <c r="B6" i="12"/>
  <c r="B4" i="9"/>
  <c r="B4" i="7"/>
  <c r="B7" i="1"/>
  <c r="B9" i="28"/>
  <c r="E15" i="28"/>
  <c r="H15" i="28" s="1"/>
  <c r="E16" i="28"/>
  <c r="H16" i="28" s="1"/>
  <c r="E17" i="28"/>
  <c r="H17" i="28" s="1"/>
  <c r="E18" i="28"/>
  <c r="H18" i="28" s="1"/>
  <c r="E19" i="28"/>
  <c r="H19" i="28" s="1"/>
  <c r="E20" i="28"/>
  <c r="H20" i="28" s="1"/>
  <c r="E21" i="28"/>
  <c r="H21" i="28" s="1"/>
  <c r="E23" i="28"/>
  <c r="H23" i="28" s="1"/>
  <c r="E24" i="28"/>
  <c r="H24" i="28" s="1"/>
  <c r="E25" i="28"/>
  <c r="H25" i="28" s="1"/>
  <c r="E27" i="28"/>
  <c r="H27" i="28" s="1"/>
  <c r="E28" i="28"/>
  <c r="H28" i="28" s="1"/>
  <c r="E31" i="28"/>
  <c r="E13" i="28"/>
  <c r="H13" i="28" s="1"/>
  <c r="E26" i="28" l="1"/>
  <c r="H26" i="28" s="1"/>
  <c r="E29" i="28"/>
  <c r="H29" i="28" s="1"/>
  <c r="E14" i="28"/>
  <c r="H14" i="28" s="1"/>
  <c r="E30" i="28"/>
  <c r="H30" i="28" s="1"/>
  <c r="E22" i="28"/>
  <c r="H22" i="28" s="1"/>
  <c r="H31" i="28" l="1"/>
  <c r="B6" i="1"/>
  <c r="B78" i="13"/>
  <c r="C78" i="13" s="1"/>
  <c r="D78" i="13" s="1"/>
  <c r="E78" i="13" s="1"/>
  <c r="F78" i="13" s="1"/>
  <c r="G78" i="13" s="1"/>
  <c r="H78" i="13" s="1"/>
  <c r="I78" i="13" s="1"/>
  <c r="J78" i="13" s="1"/>
  <c r="K78" i="13" s="1"/>
  <c r="L78" i="13" s="1"/>
  <c r="M78" i="13" s="1"/>
  <c r="N78" i="13" s="1"/>
  <c r="O78" i="13" s="1"/>
  <c r="P78" i="13" s="1"/>
  <c r="B68" i="13"/>
  <c r="B77" i="13" s="1"/>
  <c r="B82" i="13" s="1"/>
  <c r="G17" i="28" l="1"/>
  <c r="G29" i="28"/>
  <c r="G21" i="28"/>
  <c r="G20" i="28"/>
  <c r="G28" i="28"/>
  <c r="G30" i="28"/>
  <c r="G14" i="28"/>
  <c r="G24" i="28"/>
  <c r="G13" i="28"/>
  <c r="G16" i="28"/>
  <c r="G23" i="28"/>
  <c r="G22" i="28"/>
  <c r="G15" i="28"/>
  <c r="G12" i="28"/>
  <c r="G26" i="28"/>
  <c r="G27" i="28"/>
  <c r="G19" i="28"/>
  <c r="G25" i="28"/>
  <c r="G18" i="28"/>
  <c r="B3" i="26"/>
  <c r="G31" i="28" l="1"/>
  <c r="B13" i="13"/>
  <c r="B14" i="13" s="1"/>
  <c r="B76" i="13" s="1"/>
  <c r="B80" i="13" s="1"/>
  <c r="C77" i="13" l="1"/>
  <c r="D77" i="13" l="1"/>
  <c r="C82" i="13"/>
  <c r="C76" i="13"/>
  <c r="C80" i="13" s="1"/>
  <c r="E77" i="13" l="1"/>
  <c r="D82" i="13"/>
  <c r="D76" i="13"/>
  <c r="D80" i="13" s="1"/>
  <c r="F77" i="13" l="1"/>
  <c r="E82" i="13"/>
  <c r="E76" i="13"/>
  <c r="E80" i="13" s="1"/>
  <c r="G77" i="13" l="1"/>
  <c r="F82" i="13"/>
  <c r="F76" i="13"/>
  <c r="F80" i="13" s="1"/>
  <c r="H77" i="13" l="1"/>
  <c r="G82" i="13"/>
  <c r="G76" i="13"/>
  <c r="G80" i="13" s="1"/>
  <c r="I77" i="13" l="1"/>
  <c r="H82" i="13"/>
  <c r="H76" i="13"/>
  <c r="H80" i="13" s="1"/>
  <c r="J77" i="13" l="1"/>
  <c r="I82" i="13"/>
  <c r="I76" i="13"/>
  <c r="I80" i="13" s="1"/>
  <c r="K77" i="13" l="1"/>
  <c r="J82" i="13"/>
  <c r="J76" i="13"/>
  <c r="J80" i="13" s="1"/>
  <c r="L77" i="13" l="1"/>
  <c r="K82" i="13"/>
  <c r="K76" i="13"/>
  <c r="K80" i="13" s="1"/>
  <c r="M77" i="13" l="1"/>
  <c r="L82" i="13"/>
  <c r="L76" i="13"/>
  <c r="L80" i="13" s="1"/>
  <c r="N77" i="13" l="1"/>
  <c r="M82" i="13"/>
  <c r="M76" i="13"/>
  <c r="M80" i="13" s="1"/>
  <c r="O77" i="13" l="1"/>
  <c r="N82" i="13"/>
  <c r="N76" i="13"/>
  <c r="N80" i="13" s="1"/>
  <c r="B3" i="24"/>
  <c r="P77" i="13" l="1"/>
  <c r="P82" i="13" s="1"/>
  <c r="O82" i="13"/>
  <c r="O76" i="13"/>
  <c r="O80" i="13" s="1"/>
  <c r="Q82" i="13" l="1"/>
  <c r="P76" i="13"/>
  <c r="P80" i="13" s="1"/>
  <c r="I16" i="28" l="1"/>
  <c r="I24" i="28"/>
  <c r="I17" i="28"/>
  <c r="I25" i="28"/>
  <c r="I18" i="28"/>
  <c r="I26" i="28"/>
  <c r="I19" i="28"/>
  <c r="I27" i="28"/>
  <c r="I20" i="28"/>
  <c r="I28" i="28"/>
  <c r="I13" i="28"/>
  <c r="I21" i="28"/>
  <c r="I29" i="28"/>
  <c r="I14" i="28"/>
  <c r="I22" i="28"/>
  <c r="I30" i="28"/>
  <c r="I15" i="28"/>
  <c r="I23" i="28"/>
  <c r="I12" i="28"/>
  <c r="D53" i="19"/>
  <c r="D54" i="19"/>
  <c r="D55" i="19"/>
  <c r="C47" i="19"/>
  <c r="B47" i="19"/>
  <c r="D41" i="19"/>
  <c r="D42" i="19"/>
  <c r="D43" i="19"/>
  <c r="D44" i="19"/>
  <c r="D45" i="19"/>
  <c r="D46" i="19"/>
  <c r="D25" i="19"/>
  <c r="C76" i="19"/>
  <c r="B76" i="19"/>
  <c r="D75" i="19"/>
  <c r="D74" i="19"/>
  <c r="D73" i="19"/>
  <c r="D72" i="19"/>
  <c r="D71" i="19"/>
  <c r="D70" i="19"/>
  <c r="D69" i="19"/>
  <c r="D68" i="19"/>
  <c r="C66" i="19"/>
  <c r="B66" i="19"/>
  <c r="D65" i="19"/>
  <c r="D64" i="19"/>
  <c r="D63" i="19"/>
  <c r="D62" i="19"/>
  <c r="C60" i="19"/>
  <c r="B60" i="19"/>
  <c r="D59" i="19"/>
  <c r="D58" i="19"/>
  <c r="C56" i="19"/>
  <c r="B56" i="19"/>
  <c r="D52" i="19"/>
  <c r="D51" i="19"/>
  <c r="D50" i="19"/>
  <c r="D49" i="19"/>
  <c r="D40" i="19"/>
  <c r="D39" i="19"/>
  <c r="D38" i="19"/>
  <c r="D37" i="19"/>
  <c r="D36" i="19"/>
  <c r="C34" i="19"/>
  <c r="B34" i="19"/>
  <c r="D33" i="19"/>
  <c r="D32" i="19"/>
  <c r="D31" i="19"/>
  <c r="D30" i="19"/>
  <c r="D29" i="19"/>
  <c r="D28" i="19"/>
  <c r="D27" i="19"/>
  <c r="D24" i="19"/>
  <c r="C22" i="19"/>
  <c r="B22" i="19"/>
  <c r="D21" i="19"/>
  <c r="D20" i="19"/>
  <c r="D19" i="19"/>
  <c r="C17" i="19"/>
  <c r="B17" i="19"/>
  <c r="D16" i="19"/>
  <c r="D15" i="19"/>
  <c r="D14" i="19"/>
  <c r="I31" i="28" l="1"/>
  <c r="J31" i="28" s="1"/>
  <c r="J34" i="28" s="1"/>
  <c r="C77" i="19"/>
  <c r="E31" i="24" s="1"/>
  <c r="D47" i="19"/>
  <c r="B77" i="19"/>
  <c r="E32" i="24" s="1"/>
  <c r="E35" i="24" s="1"/>
  <c r="D66" i="19"/>
  <c r="D22" i="19"/>
  <c r="D17" i="19"/>
  <c r="D60" i="19"/>
  <c r="D76" i="19"/>
  <c r="D56" i="19"/>
  <c r="D34" i="19"/>
  <c r="E37" i="24" l="1"/>
  <c r="E39" i="24" s="1"/>
  <c r="E33" i="24"/>
  <c r="X28" i="24" s="1"/>
  <c r="C53" i="2"/>
  <c r="D77" i="19"/>
  <c r="B3" i="9" l="1"/>
  <c r="B3" i="7"/>
  <c r="B4" i="4"/>
</calcChain>
</file>

<file path=xl/sharedStrings.xml><?xml version="1.0" encoding="utf-8"?>
<sst xmlns="http://schemas.openxmlformats.org/spreadsheetml/2006/main" count="1128" uniqueCount="605">
  <si>
    <t>Applicant</t>
  </si>
  <si>
    <t>Congressional District(s)</t>
  </si>
  <si>
    <t>Legislative District(s)</t>
  </si>
  <si>
    <t>Address</t>
  </si>
  <si>
    <t>City, State, 9-digit zip code</t>
  </si>
  <si>
    <t>Contact Person &amp; Title</t>
  </si>
  <si>
    <t>Phone Number/E-mail</t>
  </si>
  <si>
    <t>Alternate Contact Person &amp; Title</t>
  </si>
  <si>
    <t>Signature of Certifying Official</t>
  </si>
  <si>
    <t>Date</t>
  </si>
  <si>
    <t>Name</t>
  </si>
  <si>
    <t>Title</t>
  </si>
  <si>
    <t>TOTAL</t>
  </si>
  <si>
    <t>Complete all green shaded cells.</t>
  </si>
  <si>
    <t>Acquisition</t>
  </si>
  <si>
    <t>Rehabilitation</t>
  </si>
  <si>
    <t>Applicant Address</t>
  </si>
  <si>
    <t>APPLICANT INFORMATION</t>
  </si>
  <si>
    <t>PROJECT INFORMATION</t>
  </si>
  <si>
    <t>Project Name</t>
  </si>
  <si>
    <t>Project Address</t>
  </si>
  <si>
    <t xml:space="preserve">Project Schedule </t>
  </si>
  <si>
    <t>From:</t>
  </si>
  <si>
    <t>To:</t>
  </si>
  <si>
    <t>ADDITIONAL NARRATIVE INFORMATION</t>
  </si>
  <si>
    <t>Developer</t>
  </si>
  <si>
    <t>Consultant</t>
  </si>
  <si>
    <t>Contractor</t>
  </si>
  <si>
    <t>Architect</t>
  </si>
  <si>
    <t>Accountant</t>
  </si>
  <si>
    <t>Company</t>
  </si>
  <si>
    <t>Attorney</t>
  </si>
  <si>
    <t>LAND AND BUILDINGS</t>
  </si>
  <si>
    <t>Total Land Area (square feet)</t>
  </si>
  <si>
    <t>SITE AND BUILDING(S) CONTROL</t>
  </si>
  <si>
    <t>Number of buildings</t>
  </si>
  <si>
    <t>Describe the buildings, including the square footage and current use of each.</t>
  </si>
  <si>
    <t>FEDERAL LABOR STANDARDS</t>
  </si>
  <si>
    <t>ENVIRONMENTAL REVIEW</t>
  </si>
  <si>
    <t>PROCUREMENT &amp; CONTRACTING</t>
  </si>
  <si>
    <t>FINANCIAL RECORDS &amp; AUDITS</t>
  </si>
  <si>
    <t>CIVIL RIGHTS/NON-DISCRIMINATION</t>
  </si>
  <si>
    <t>SECTION 3</t>
  </si>
  <si>
    <t>Review Level</t>
  </si>
  <si>
    <t>ASTM E 1527-13 Phase I Assessment (with asbestos and lead paint reports)</t>
  </si>
  <si>
    <t>Will any part of the project involve building(s) 50 years old or older?</t>
  </si>
  <si>
    <t>Will any part of the project be undertaken near an airport or military field?</t>
  </si>
  <si>
    <t>Will any part of the project be located within 1,000 feet of a major road?</t>
  </si>
  <si>
    <t>Will any part of the project be located within 3,000 feet of a railroad?</t>
  </si>
  <si>
    <t>Will any part of the project be near a noise hazard?</t>
  </si>
  <si>
    <t>Will any part of the project be located within one mile of above-ground storage tanks, transmission pipelines, or loading facilities for explosive or fire-prone substances?</t>
  </si>
  <si>
    <t>DEMOLITION OR CHANGE IN USE</t>
  </si>
  <si>
    <t xml:space="preserve">Has there been an evaluation of asbestos hazards? </t>
  </si>
  <si>
    <t>Has there been an evaluation of lead-based paint hazards?</t>
  </si>
  <si>
    <t>Is the site in a historic district?</t>
  </si>
  <si>
    <t>Is the building a designated historic building?</t>
  </si>
  <si>
    <t>RELOCATION &amp; REAL PROPERTY ACQUISTION</t>
  </si>
  <si>
    <t>Has the seller been notified of their rights under the URA?</t>
  </si>
  <si>
    <t>Are the site and building(s) accessible to persons with disabilities?</t>
  </si>
  <si>
    <t xml:space="preserve"> </t>
  </si>
  <si>
    <t xml:space="preserve">A     </t>
  </si>
  <si>
    <t xml:space="preserve">B </t>
  </si>
  <si>
    <t xml:space="preserve">C </t>
  </si>
  <si>
    <t xml:space="preserve">D </t>
  </si>
  <si>
    <t xml:space="preserve">Development Budget </t>
  </si>
  <si>
    <t xml:space="preserve">II.  SITE &amp; DEMOLITION </t>
  </si>
  <si>
    <t>Subtotal</t>
  </si>
  <si>
    <t>I.  ACQUISITION</t>
  </si>
  <si>
    <t xml:space="preserve">Land </t>
  </si>
  <si>
    <t xml:space="preserve">Buildings </t>
  </si>
  <si>
    <t xml:space="preserve">Closing Costs </t>
  </si>
  <si>
    <t xml:space="preserve">Legal Fees </t>
  </si>
  <si>
    <t xml:space="preserve">Demolition </t>
  </si>
  <si>
    <t xml:space="preserve">Builder Fee </t>
  </si>
  <si>
    <t xml:space="preserve">Sales Tax </t>
  </si>
  <si>
    <t xml:space="preserve">Survey &amp; Engineering </t>
  </si>
  <si>
    <t xml:space="preserve">Soils Report </t>
  </si>
  <si>
    <t xml:space="preserve">Phase I Environmental </t>
  </si>
  <si>
    <t xml:space="preserve">Construction Interest </t>
  </si>
  <si>
    <t xml:space="preserve">Origination Fee </t>
  </si>
  <si>
    <t xml:space="preserve">Bond Premium </t>
  </si>
  <si>
    <t xml:space="preserve">Title &amp; Recording </t>
  </si>
  <si>
    <t xml:space="preserve">Insurance </t>
  </si>
  <si>
    <t xml:space="preserve">Loan Origination Fees </t>
  </si>
  <si>
    <t xml:space="preserve">  Developer Fee </t>
  </si>
  <si>
    <t xml:space="preserve">  Consultant Fee </t>
  </si>
  <si>
    <t xml:space="preserve">Appraisal </t>
  </si>
  <si>
    <t xml:space="preserve">Soft Cost Contingency </t>
  </si>
  <si>
    <t xml:space="preserve">  Builder Overhead </t>
  </si>
  <si>
    <t xml:space="preserve">     Builder Profit </t>
  </si>
  <si>
    <t>Furniture, Fixtures and Equipment</t>
  </si>
  <si>
    <t>HUD Environmental Review</t>
  </si>
  <si>
    <t>Construction Management Oversight</t>
  </si>
  <si>
    <t>Total Cost</t>
  </si>
  <si>
    <t xml:space="preserve">     General Requirements </t>
  </si>
  <si>
    <t>Construction Contingency</t>
  </si>
  <si>
    <t>Builder</t>
  </si>
  <si>
    <t>Engineer</t>
  </si>
  <si>
    <t>Environmental Review Record</t>
  </si>
  <si>
    <t>Relocation &amp; Acquisition Administration &amp; Reporting</t>
  </si>
  <si>
    <t>Labor Standards Administration &amp; Reporting</t>
  </si>
  <si>
    <t>Project (Applicant) Administration &amp; Reporting</t>
  </si>
  <si>
    <t>Organization/Company</t>
  </si>
  <si>
    <t>Phone Number</t>
  </si>
  <si>
    <t>Email Address</t>
  </si>
  <si>
    <t>Utilities</t>
  </si>
  <si>
    <t>Year 2</t>
  </si>
  <si>
    <t>Year 3</t>
  </si>
  <si>
    <t>Year 4</t>
  </si>
  <si>
    <t>Year 5</t>
  </si>
  <si>
    <t>Pest Control</t>
  </si>
  <si>
    <t>PROPERTY AMENITIES</t>
  </si>
  <si>
    <t>Other Debt</t>
  </si>
  <si>
    <t>Security</t>
  </si>
  <si>
    <t>NET INCOME</t>
  </si>
  <si>
    <t>Annual Revenue</t>
  </si>
  <si>
    <t>Annual Expenses</t>
  </si>
  <si>
    <t>Year 1</t>
  </si>
  <si>
    <t>Yes</t>
  </si>
  <si>
    <t>No</t>
  </si>
  <si>
    <t>Other:</t>
  </si>
  <si>
    <t>Will any part of the project be undertaken in or adjacent to a floodplain? If yes, attach FEMA Floodplain Map.</t>
  </si>
  <si>
    <t>On-site Improvements</t>
  </si>
  <si>
    <t>Off-site Improvements</t>
  </si>
  <si>
    <t>DEVELOPMENT BUDGET USES</t>
  </si>
  <si>
    <t>24 CFR Part 58: Categorically Excluded</t>
  </si>
  <si>
    <t>24 CFR Part 58: Environmental Assessment</t>
  </si>
  <si>
    <t>Not Applicable</t>
  </si>
  <si>
    <t xml:space="preserve">  Other Source(s) of Financing/Funding</t>
  </si>
  <si>
    <t>Tribal Government</t>
  </si>
  <si>
    <t>Nonprofit Organization</t>
  </si>
  <si>
    <t>Arizona Balance of State</t>
  </si>
  <si>
    <t>Tucson-Pima</t>
  </si>
  <si>
    <t>E-mail Address</t>
  </si>
  <si>
    <t>Community Room</t>
  </si>
  <si>
    <t>Common Laundry Area</t>
  </si>
  <si>
    <t>Playground</t>
  </si>
  <si>
    <t>BBQ / Picnic Area</t>
  </si>
  <si>
    <t>Child care facility</t>
  </si>
  <si>
    <t>Relocation Costs</t>
  </si>
  <si>
    <t>Other (specify):</t>
  </si>
  <si>
    <r>
      <t xml:space="preserve">Name 
</t>
    </r>
    <r>
      <rPr>
        <sz val="11"/>
        <color theme="1"/>
        <rFont val="Calibri"/>
        <family val="2"/>
        <scheme val="minor"/>
      </rPr>
      <t>(</t>
    </r>
    <r>
      <rPr>
        <i/>
        <sz val="11"/>
        <color theme="1"/>
        <rFont val="Calibri"/>
        <family val="2"/>
        <scheme val="minor"/>
      </rPr>
      <t>if unknown, state "unknown" and leave remainder of line blank</t>
    </r>
    <r>
      <rPr>
        <sz val="11"/>
        <color theme="1"/>
        <rFont val="Calibri"/>
        <family val="2"/>
        <scheme val="minor"/>
      </rPr>
      <t>)</t>
    </r>
  </si>
  <si>
    <t xml:space="preserve">Yes  </t>
  </si>
  <si>
    <t>Not current participant in a CoC</t>
  </si>
  <si>
    <t>Acquisition only</t>
  </si>
  <si>
    <t>Rehabilitation only</t>
  </si>
  <si>
    <t>Answer yes or no by using the dropdown menu.</t>
  </si>
  <si>
    <t>COVER PAGE</t>
  </si>
  <si>
    <t>Indicate if the project has the following amenities and list any additional amenities on the "other" lines.</t>
  </si>
  <si>
    <t>PROJECT AND SITE INFORMATION</t>
  </si>
  <si>
    <t>CROSS-CUTTING REGULATIONS</t>
  </si>
  <si>
    <t>PROJECT TEAM AND ORGANIZATION CAPACITY</t>
  </si>
  <si>
    <t>DEVELOPMENT BUDGET</t>
  </si>
  <si>
    <t>Complete all green shaded cells. Use the dropdown menu to select from available options, where provided.</t>
  </si>
  <si>
    <t>Applicant Type</t>
  </si>
  <si>
    <t>Project Activity</t>
  </si>
  <si>
    <t>Were/are the site and buildings voluntarily for sale?</t>
  </si>
  <si>
    <t>CHECKLIST</t>
  </si>
  <si>
    <t>Will a variance or use permit be required for the project?</t>
  </si>
  <si>
    <t>Did all completed construction procurement incorporate Federal Labor Standards and Section 3 requirements?</t>
  </si>
  <si>
    <t>Purchase Contract Expiration Date</t>
  </si>
  <si>
    <t>Purchase Option Expiration Date</t>
  </si>
  <si>
    <t>Deed Recording Date</t>
  </si>
  <si>
    <t>Zoning verification.</t>
  </si>
  <si>
    <t>FEMA Floodplain map, if applicable.</t>
  </si>
  <si>
    <t>Termite Inspection Report.</t>
  </si>
  <si>
    <t>Property Design Standards, Drawings and/or Plans.</t>
  </si>
  <si>
    <t>Commitment letter from the entity funding the operating reserve/escrow account, if applicable.</t>
  </si>
  <si>
    <t>Independent Appraiser Report, if project includes acquisition.</t>
  </si>
  <si>
    <t>Project relocation plan, if any buildings are occupied by residents or businesses.</t>
  </si>
  <si>
    <t>One-for-one replacement plan, if any low-income units will be demolished.</t>
  </si>
  <si>
    <t>Title commitment (or title report if applicant is already the property owner).</t>
  </si>
  <si>
    <t>Please do not attach any additional documents.</t>
  </si>
  <si>
    <t>Date Review Completed.</t>
  </si>
  <si>
    <t>Completed Environmental Review forms and FONSI/RROF if the project is subject to environmental assessment.</t>
  </si>
  <si>
    <t>Enter the year the property was built</t>
  </si>
  <si>
    <t>Does the project development budget incorporate relocation costs, if applicable?</t>
  </si>
  <si>
    <t>Will the project result in the demolition of or change in use of any existing lower-income dwelling units?</t>
  </si>
  <si>
    <t>Does the applicant's financial system comply with 2 CFR 200?</t>
  </si>
  <si>
    <t>Threshold Requirement</t>
  </si>
  <si>
    <t>Written consent of the tribal government(s), if the project will take place on tribal lands and the applicant is not a tribal government.</t>
  </si>
  <si>
    <t>Anticipated Date Review Completed.</t>
  </si>
  <si>
    <t>Applicant Name</t>
  </si>
  <si>
    <t>Grant</t>
  </si>
  <si>
    <t>Loan</t>
  </si>
  <si>
    <t>HOME-ARP Funds Requested</t>
  </si>
  <si>
    <t>Phase I Environmental Assessment.</t>
  </si>
  <si>
    <t>Capital Needs Assessment, if project involves acquisition and/or rehabilitation.</t>
  </si>
  <si>
    <t>Unique Entity ID</t>
  </si>
  <si>
    <t>Unit of Local Government</t>
  </si>
  <si>
    <t>For-profit Organization</t>
  </si>
  <si>
    <t>Maricopa Regional</t>
  </si>
  <si>
    <t>Proposed Number of Units</t>
  </si>
  <si>
    <t>Acquisition and Rehabilitation (including Conversion)</t>
  </si>
  <si>
    <t>New Construction</t>
  </si>
  <si>
    <t>Part 58 Environmental Review</t>
  </si>
  <si>
    <t>Task</t>
  </si>
  <si>
    <t>Summarize any conditions or requirements included in the title commitment (or report if applicant is already the property owner) issued by a title insurer licensed in Arizona.</t>
  </si>
  <si>
    <t>Service Provider</t>
  </si>
  <si>
    <t>Year 6</t>
  </si>
  <si>
    <t>Year 7</t>
  </si>
  <si>
    <t>Year 8</t>
  </si>
  <si>
    <t>Year 9</t>
  </si>
  <si>
    <t>Year 10</t>
  </si>
  <si>
    <t>Year 11</t>
  </si>
  <si>
    <t>Year 12</t>
  </si>
  <si>
    <t>Year 13</t>
  </si>
  <si>
    <t>Year 14</t>
  </si>
  <si>
    <t>Year 15</t>
  </si>
  <si>
    <t>Phase I Environmental</t>
  </si>
  <si>
    <t>Explain any closing conditions, if applicable. Enter N/A if there are no closing conditions.</t>
  </si>
  <si>
    <t>Capital Needs Assessment</t>
  </si>
  <si>
    <t>Committed Funding.
For all funding firmly committed to the project, indicate the amount of the commitment</t>
  </si>
  <si>
    <t>Tentative Funding.
For all funding not firmly committed to the project, indicate the amount of funds applied for</t>
  </si>
  <si>
    <t>E</t>
  </si>
  <si>
    <t>Bank Loan</t>
  </si>
  <si>
    <t>Local Government</t>
  </si>
  <si>
    <t>Owner Investment</t>
  </si>
  <si>
    <t>Other Funding</t>
  </si>
  <si>
    <t>ADOH HOME-ARP FUNDS</t>
  </si>
  <si>
    <t>Indicate if loan or grant.</t>
  </si>
  <si>
    <t>Other Source of Financing/Funding Name 1</t>
  </si>
  <si>
    <t>Other Source of Financing/Funding Name 2</t>
  </si>
  <si>
    <t>Other Source of Financing/Funding Name 3</t>
  </si>
  <si>
    <t>ADOH HOME-ARP Requested</t>
  </si>
  <si>
    <t xml:space="preserve">Architect - Design </t>
  </si>
  <si>
    <t xml:space="preserve">Architect - Supervision </t>
  </si>
  <si>
    <t>Accounting Fees</t>
  </si>
  <si>
    <t>Permits &amp; Fees paid by Developer</t>
  </si>
  <si>
    <t xml:space="preserve">III.  DIRECT CONSTRUCTION </t>
  </si>
  <si>
    <t>IV.  PROFESSIONAL AND INDIRECT COSTS</t>
  </si>
  <si>
    <t xml:space="preserve">V.  CONSTRUCTION INTEREST &amp; FEES </t>
  </si>
  <si>
    <t xml:space="preserve">VI.  PERMANENT FINANCING </t>
  </si>
  <si>
    <t xml:space="preserve">VII.  DEVELOPER COST </t>
  </si>
  <si>
    <t xml:space="preserve">VIII.  OTHER </t>
  </si>
  <si>
    <t>SUPPORTIVE SERVICES</t>
  </si>
  <si>
    <t>DRUG-FREE WORKPLACE</t>
  </si>
  <si>
    <r>
      <t xml:space="preserve">Provided? Applicant or 3rd Party </t>
    </r>
    <r>
      <rPr>
        <i/>
        <sz val="11"/>
        <color theme="1"/>
        <rFont val="Calibri"/>
        <family val="2"/>
        <scheme val="minor"/>
      </rPr>
      <t>select from dropdown menu</t>
    </r>
  </si>
  <si>
    <t>Position:</t>
  </si>
  <si>
    <t>Hourly Rate, including ERE</t>
  </si>
  <si>
    <t>Describe how the applicant or service provider will identify services currently received by program participants and how duplication of services or assistance will be prevented.</t>
  </si>
  <si>
    <t>Development</t>
  </si>
  <si>
    <t>Supportive Services</t>
  </si>
  <si>
    <t>Application Tabs, with all green-shaded cells completed.</t>
  </si>
  <si>
    <r>
      <t xml:space="preserve">Attached 
</t>
    </r>
    <r>
      <rPr>
        <i/>
        <sz val="11"/>
        <color theme="1"/>
        <rFont val="Calibri"/>
        <family val="2"/>
        <scheme val="minor"/>
      </rPr>
      <t>select yes or no from the dropdown menu</t>
    </r>
  </si>
  <si>
    <r>
      <t xml:space="preserve">Upload the following documents to the application portal. </t>
    </r>
    <r>
      <rPr>
        <i/>
        <u/>
        <sz val="11"/>
        <color theme="1"/>
        <rFont val="Calibri"/>
        <family val="2"/>
        <scheme val="minor"/>
      </rPr>
      <t>Do not mail</t>
    </r>
    <r>
      <rPr>
        <i/>
        <sz val="11"/>
        <color theme="1"/>
        <rFont val="Calibri"/>
        <family val="2"/>
        <scheme val="minor"/>
      </rPr>
      <t xml:space="preserve"> the originals to ADOH. Retain the originals in your application file until instructed to submit to ADOH.</t>
    </r>
  </si>
  <si>
    <t>Total Funding</t>
  </si>
  <si>
    <t>DEVELOPMENT FUNDING SOURCES</t>
  </si>
  <si>
    <t>Capitalized Operating Reserve</t>
  </si>
  <si>
    <t xml:space="preserve">Capitalized Replacement Reserve </t>
  </si>
  <si>
    <t>Quarterly reporting</t>
  </si>
  <si>
    <t>Start Date</t>
  </si>
  <si>
    <t>End Date</t>
  </si>
  <si>
    <t>Complete?</t>
  </si>
  <si>
    <t>Rehabilitation or Construction</t>
  </si>
  <si>
    <t>Does the rehabilitation budget include disability accessibility improvements?</t>
  </si>
  <si>
    <t>Are the service provider(s) site(s) accessible to persons with disabilities?</t>
  </si>
  <si>
    <t>Threshold Requirement 
(NPO exempt)</t>
  </si>
  <si>
    <t>Threshold Requirement
(NPO exempt)</t>
  </si>
  <si>
    <t>NONPROFIT OPERATING ASSISTANCE</t>
  </si>
  <si>
    <t>Nonprofit Operating Assistance</t>
  </si>
  <si>
    <t>Nonprofit Capacity Building Assistance</t>
  </si>
  <si>
    <t>Rent</t>
  </si>
  <si>
    <t>Communications</t>
  </si>
  <si>
    <t>Taxes</t>
  </si>
  <si>
    <t>Insurance</t>
  </si>
  <si>
    <t>Equipment</t>
  </si>
  <si>
    <t>Materials</t>
  </si>
  <si>
    <t>Supplies</t>
  </si>
  <si>
    <t>Salaries, wages, employee related expenses</t>
  </si>
  <si>
    <t xml:space="preserve">Employee general training  </t>
  </si>
  <si>
    <t xml:space="preserve">Employee general travel   </t>
  </si>
  <si>
    <t>Subtotal Annual General Operating</t>
  </si>
  <si>
    <t>50% of General Operating Budget</t>
  </si>
  <si>
    <t>Maximum Annual HOME-ARP Operating Assistance</t>
  </si>
  <si>
    <t>Maximum Term (5-yr) HOME-ARP Operating Assistance</t>
  </si>
  <si>
    <t>NONPROFIT CAPACITY BUILDING ASSISTANCE</t>
  </si>
  <si>
    <t>Employee training/staff development</t>
  </si>
  <si>
    <t>Building organization capacity to develop and/or operate HOME-ARP non-congregate shelter or rental housing</t>
  </si>
  <si>
    <t>Equipment purchase</t>
  </si>
  <si>
    <t>Equipment upgrade</t>
  </si>
  <si>
    <t>Technical assistance/consultants</t>
  </si>
  <si>
    <t>Subtotal Annual Capacity Building</t>
  </si>
  <si>
    <t>Maximum Annual HOME-ARP Capacity Building Assistance</t>
  </si>
  <si>
    <t>Fiscal Year Begin</t>
  </si>
  <si>
    <t>General administrative employees not assigned to a specific program or project</t>
  </si>
  <si>
    <t>Will the HOME-ARP units be fixed or floating?</t>
  </si>
  <si>
    <t>Fixed</t>
  </si>
  <si>
    <t>Floating</t>
  </si>
  <si>
    <t>Heating</t>
  </si>
  <si>
    <t>Cooling</t>
  </si>
  <si>
    <t>Hot Water</t>
  </si>
  <si>
    <t>Lights &amp; Appliances</t>
  </si>
  <si>
    <t>Photovoltaics</t>
  </si>
  <si>
    <t>Service Charges</t>
  </si>
  <si>
    <t>Sewer</t>
  </si>
  <si>
    <t>Water</t>
  </si>
  <si>
    <t>Trash</t>
  </si>
  <si>
    <t>Utility Type</t>
  </si>
  <si>
    <t>1 BR</t>
  </si>
  <si>
    <t>2 BR</t>
  </si>
  <si>
    <t>3 BR</t>
  </si>
  <si>
    <t>5-YEAR OPERATING BUDGET</t>
  </si>
  <si>
    <t>HOME-ARP Rental Housing Application</t>
  </si>
  <si>
    <t>SITE AND NEIGBORHOOD STANDARDS FOR NEW CONSTRUCTION PROJECTS</t>
  </si>
  <si>
    <t>Adequate utilities (water, sewer, gas and electricity) and streets are available to service the site</t>
  </si>
  <si>
    <t>The site is adequate in size, exposure, and contour to accommodate the number of proposed units</t>
  </si>
  <si>
    <t>The site is located in an area of minority concentration</t>
  </si>
  <si>
    <t>The site is located in a racially-mixed area and will cause a significant increase in the proportion of minority to non-minority residents in the area</t>
  </si>
  <si>
    <t xml:space="preserve">The project is necessary to meet overriding housing needs that cannot otherwise be met in the housing market area </t>
  </si>
  <si>
    <t>The site is suitable for facilitating and furthering compliance with applicable provisions of the Civil Rights Act of 1964, the Fair Housing Act, Executive Order 11063 and HUD regulations</t>
  </si>
  <si>
    <t>There are sufficient, comparable opportunities (same household type, approximately same tenant contribution, same income group, standard condition) in the housing market and outside of areas of minority concentration</t>
  </si>
  <si>
    <t>The site promotes a greater choice of housing opportunities and avoids undue concentration of low-income persons</t>
  </si>
  <si>
    <t>The housing is accessible to social, education, recreationale, commercial, health facilities, and services that are at least equivelant to those typically found in neighborohoods consisting largely of unassisted housing</t>
  </si>
  <si>
    <t>Substandard dwellings or other undesirable conditions predominate in the housing market area</t>
  </si>
  <si>
    <t>The project is a non-elderly project AND travel time and cost via public transportation or private automobile from the neighborhood to places of employment providing a range of jobs for lower-income workers is reasonable</t>
  </si>
  <si>
    <t>A concerted effort to remedy substandard dwellings or other undesirable conditions in underway</t>
  </si>
  <si>
    <t>SRO</t>
  </si>
  <si>
    <t>County</t>
  </si>
  <si>
    <t>Studio</t>
  </si>
  <si>
    <t>4 BR</t>
  </si>
  <si>
    <t>5 BR</t>
  </si>
  <si>
    <t>STABILIZED RENT SCHEDULE</t>
  </si>
  <si>
    <t>STABILIZED OPERATING BUDGET</t>
  </si>
  <si>
    <t>Apache</t>
  </si>
  <si>
    <t>Cochise</t>
  </si>
  <si>
    <t>Coconino</t>
  </si>
  <si>
    <t>Gila</t>
  </si>
  <si>
    <t>Graham</t>
  </si>
  <si>
    <t>Greenlee</t>
  </si>
  <si>
    <t>La Paz</t>
  </si>
  <si>
    <t>Navajo</t>
  </si>
  <si>
    <t>Yavapai</t>
  </si>
  <si>
    <t>Santa Cruz</t>
  </si>
  <si>
    <t>Bedrooms</t>
  </si>
  <si>
    <t>Bathrooms</t>
  </si>
  <si>
    <t>% of Project Residential Floor Area</t>
  </si>
  <si>
    <t>Monthly Rent</t>
  </si>
  <si>
    <t>Annual Rent</t>
  </si>
  <si>
    <t>Unrestricted Units</t>
  </si>
  <si>
    <t>UTILITY ALLOWANCE</t>
  </si>
  <si>
    <t>Other</t>
  </si>
  <si>
    <t>Paid by</t>
  </si>
  <si>
    <t>Utility Allowance Source</t>
  </si>
  <si>
    <t>HUD Utility Schedule Model</t>
  </si>
  <si>
    <t>Multifamily Housing Utility Analysis</t>
  </si>
  <si>
    <t>Utility Company Estimate</t>
  </si>
  <si>
    <t>Energy Consumption Model</t>
  </si>
  <si>
    <t>Owner</t>
  </si>
  <si>
    <t>Tenant</t>
  </si>
  <si>
    <t>Electric</t>
  </si>
  <si>
    <t>Gas</t>
  </si>
  <si>
    <t>UNIT AMENITIES</t>
  </si>
  <si>
    <t>Indicate if units have the following amenities and list any additional amenities on the "other" lines.</t>
  </si>
  <si>
    <t>Ceiling Fans</t>
  </si>
  <si>
    <t>Window Coverings</t>
  </si>
  <si>
    <t>Washer and Dryer</t>
  </si>
  <si>
    <t>Washer and Dryer Hookup</t>
  </si>
  <si>
    <t>ZONING</t>
  </si>
  <si>
    <t>Gross Rent</t>
  </si>
  <si>
    <t>Less Rental Tax</t>
  </si>
  <si>
    <t>Other Project Income</t>
  </si>
  <si>
    <t>Less Vacancy &amp; Bad Debt</t>
  </si>
  <si>
    <t>Effective Gross Income</t>
  </si>
  <si>
    <t>STABILIZED OPERATING REVENUE</t>
  </si>
  <si>
    <t>1st Full Year of Operations</t>
  </si>
  <si>
    <t>Annual Vacancy &amp; Bad Debt Allowance (expressed as a percentage)</t>
  </si>
  <si>
    <t>USDA</t>
  </si>
  <si>
    <t>On-site Manager wages &amp; salaries</t>
  </si>
  <si>
    <t>Office &amp; Administrative staff wages &amp; salaries</t>
  </si>
  <si>
    <t>Maintenance staff wages &amp; salaries</t>
  </si>
  <si>
    <t>Property Management fees</t>
  </si>
  <si>
    <t>Accounting/Tax prepration &amp; filing fees</t>
  </si>
  <si>
    <t>Tenant-related legal fees</t>
  </si>
  <si>
    <t>Marketing &amp; Advertising</t>
  </si>
  <si>
    <t>General Administration:</t>
  </si>
  <si>
    <t>Software</t>
  </si>
  <si>
    <t>Administrative Cable, Internet &amp; Telephone</t>
  </si>
  <si>
    <t>Travel</t>
  </si>
  <si>
    <t>Office supplies</t>
  </si>
  <si>
    <t>Bank service charges</t>
  </si>
  <si>
    <t>Training fees (ADOH)</t>
  </si>
  <si>
    <t>ADOH Compliance fees</t>
  </si>
  <si>
    <t>Owner-paid Utilities</t>
  </si>
  <si>
    <t>Gas &amp; Electric</t>
  </si>
  <si>
    <t>Water &amp; Sewer</t>
  </si>
  <si>
    <t>Site-wide WI-FI service</t>
  </si>
  <si>
    <t>Trash &amp; Snow Removal</t>
  </si>
  <si>
    <t>Maintenance &amp; Repairs</t>
  </si>
  <si>
    <t>Real Estate Taxes</t>
  </si>
  <si>
    <t>Property Insurance</t>
  </si>
  <si>
    <t>HMIS fees</t>
  </si>
  <si>
    <t>Replacement Reserve</t>
  </si>
  <si>
    <t>Asset Management Fee</t>
  </si>
  <si>
    <t>Debt Service (equal installments)</t>
  </si>
  <si>
    <t>Deferred Developer Fee (equal installments)</t>
  </si>
  <si>
    <t>Estimated Total Annual Cost</t>
  </si>
  <si>
    <t>Subtotal Operating Expenses</t>
  </si>
  <si>
    <t>Property Manager</t>
  </si>
  <si>
    <t>Does the service provider have written due process procedures for applicants and tenants who may be denied or terminated from service(s)?</t>
  </si>
  <si>
    <r>
      <rPr>
        <b/>
        <sz val="11"/>
        <color theme="1"/>
        <rFont val="Calibri"/>
        <family val="2"/>
        <scheme val="minor"/>
      </rPr>
      <t>Threshold Requirement.</t>
    </r>
    <r>
      <rPr>
        <sz val="11"/>
        <color theme="1"/>
        <rFont val="Calibri"/>
        <family val="2"/>
        <scheme val="minor"/>
      </rPr>
      <t xml:space="preserve">
</t>
    </r>
    <r>
      <rPr>
        <i/>
        <sz val="11"/>
        <color theme="1"/>
        <rFont val="Calibri"/>
        <family val="2"/>
        <scheme val="minor"/>
      </rPr>
      <t>Do not submit the application without the completed document(s).
Nonprofit Organizations (NPOs) also requesting operating cost or capacity building funding are exempt from meeting the noted threshold requirements.</t>
    </r>
  </si>
  <si>
    <t>Select yes or no from dropdown menu</t>
  </si>
  <si>
    <t>Is the project located on tribal lands?</t>
  </si>
  <si>
    <t>Other Source of Financing/Funding Name 4</t>
  </si>
  <si>
    <t>Other Source of Financing/Funding Name 5</t>
  </si>
  <si>
    <t>Other Source of Financing/Funding Name 6</t>
  </si>
  <si>
    <t>HOME-ARP LI Units</t>
  </si>
  <si>
    <t>RENTAL ASSISTANCE</t>
  </si>
  <si>
    <t>Total Monthly Rent</t>
  </si>
  <si>
    <t>Subtotal Equal Installment Debt &amp; Deferred Fees</t>
  </si>
  <si>
    <t>Equal Installment Debt &amp; Deferred Fees</t>
  </si>
  <si>
    <t>ANNUAL OPERATING EXPENSES</t>
  </si>
  <si>
    <t>On-site</t>
  </si>
  <si>
    <t>Off-site</t>
  </si>
  <si>
    <t xml:space="preserve">Is the applicant a current HMIS Participant? </t>
  </si>
  <si>
    <t>In which Continuum of Care does the applicant participate?</t>
  </si>
  <si>
    <t>Service</t>
  </si>
  <si>
    <r>
      <t xml:space="preserve">On-site or Off-site </t>
    </r>
    <r>
      <rPr>
        <i/>
        <sz val="11"/>
        <color theme="1"/>
        <rFont val="Calibri"/>
        <family val="2"/>
        <scheme val="minor"/>
      </rPr>
      <t>select from dropdown menu</t>
    </r>
  </si>
  <si>
    <t>Proposed number of beneficiaries</t>
  </si>
  <si>
    <t>FOR QUALIFYING POPULATIONS WHO ARE homeless, at risk of homelessness, or who are housed and the services will help them to regain housing stability or move into other permanent stable housing.</t>
  </si>
  <si>
    <t>Qualifying population determination.</t>
  </si>
  <si>
    <t>Required</t>
  </si>
  <si>
    <t>Assessment of services needs and existing services secured by the individual or family.</t>
  </si>
  <si>
    <t>Benefits and services navigation.</t>
  </si>
  <si>
    <t>Meals or groceries for program participants.</t>
  </si>
  <si>
    <t>Housing stability case management.</t>
  </si>
  <si>
    <t>Child care.</t>
  </si>
  <si>
    <t>Education services.</t>
  </si>
  <si>
    <t>Employment assistance and job training.</t>
  </si>
  <si>
    <t>Housing search and counseling services.</t>
  </si>
  <si>
    <t>Legal services.</t>
  </si>
  <si>
    <t>Life skills training.</t>
  </si>
  <si>
    <t>Outpatient mental health services.</t>
  </si>
  <si>
    <t>Outpatient health services.</t>
  </si>
  <si>
    <t>Outpatient substance abuse treatment services.</t>
  </si>
  <si>
    <t>Transportation.</t>
  </si>
  <si>
    <t>Case management.</t>
  </si>
  <si>
    <t>Credit counseling and money management.</t>
  </si>
  <si>
    <t>Landlord/Tenant Liaison services.</t>
  </si>
  <si>
    <t>Rental application fees.</t>
  </si>
  <si>
    <t>Security deposits.</t>
  </si>
  <si>
    <t>Utility deposits.</t>
  </si>
  <si>
    <t>Utility arrears.</t>
  </si>
  <si>
    <t>Moving costs.</t>
  </si>
  <si>
    <t>First and last month's rent.</t>
  </si>
  <si>
    <t>FOR ALL QUALIFYING POPULATIONS</t>
  </si>
  <si>
    <t>Housing Counseling Services through HUD-certified agency</t>
  </si>
  <si>
    <t>McKinney-Vento Services</t>
  </si>
  <si>
    <t>Housing Counseling Services</t>
  </si>
  <si>
    <t>Provider 1 Name:</t>
  </si>
  <si>
    <t>Provider 1</t>
  </si>
  <si>
    <t>Provider 2</t>
  </si>
  <si>
    <t>Provider 3</t>
  </si>
  <si>
    <t>Provider 4</t>
  </si>
  <si>
    <t>SELLER</t>
  </si>
  <si>
    <t xml:space="preserve">Describe the relationship of the seller and applicant, including whether the parties are related or unrelated, and if related the nature of the relationship. </t>
  </si>
  <si>
    <t>If a variance or use permit will be required, indicate whether the applicant has begun the process and the expected finalization date for obtaining the variance or use permit.</t>
  </si>
  <si>
    <t>Does the project development budget incorporate Davis-Bacon wage rates and labor standards monitoring if the project includes 12 or more HOME-ARP units or is otherwise subject to Davis-Bacon?</t>
  </si>
  <si>
    <t>Does the applicant have written procurement policies that comply with 2 CFR 200?</t>
  </si>
  <si>
    <t>Were previously-procured contractors procured following written procurement policies that comply with 2 CFR 200?</t>
  </si>
  <si>
    <t>Does the applicant have written procurement policies that ensure the inclusion, to the maximum extent possible, of minorities and women in procurement and contracting opportunities?</t>
  </si>
  <si>
    <t>Does the applicant have a written drug-free workplace policy?</t>
  </si>
  <si>
    <t>Describe how the need for services was determined.</t>
  </si>
  <si>
    <t>Does the service provider(s) have written procedures for maintaining a waiting list that requires selection of program participants in chronological order by date and time of the request?</t>
  </si>
  <si>
    <t>Does the project have written procedures for maintaining a waiting list that requires selection of tenants in chronological order by date and time of application for tenancy?</t>
  </si>
  <si>
    <t>Will the project provide preference to, prioritize, or otherwise limit tenancy or services participation to a specific population?</t>
  </si>
  <si>
    <t>CONFLICTS OF INTEREST</t>
  </si>
  <si>
    <t>Does the applicant have written standards of conduct covering conflicts of interest and organizational conflicts of interest?</t>
  </si>
  <si>
    <t>Applicant's most recent financial statements if the applicant is a for-profit or nonprofit organization.</t>
  </si>
  <si>
    <t>Certificate of good standing from the Arizona Corporation Commission, if the applicant is a for-profit or nonprofit organization.</t>
  </si>
  <si>
    <t>IRS proof of 501c3, 501c4 or Section 905 subsidiary status, if the applicant is a nonprofit organization.</t>
  </si>
  <si>
    <t>If yes, indicate the type number of units that  will be demolished or will experience a change in use and attach the applicant's plan for one-for-one replacement of units.</t>
  </si>
  <si>
    <t>CONFIDENTIALITY</t>
  </si>
  <si>
    <t>VIOLENCE AGAINST WOMEN ACT</t>
  </si>
  <si>
    <t>Does the applicant have written procedures for emergency transfer requests made by victims of domestic violence, dating violence, sexual assault or stalking?</t>
  </si>
  <si>
    <t>VAWA emergency transfer procedures.</t>
  </si>
  <si>
    <t>Does the applicant have written procedures to ensure that records containing personally-identifying information of any individual or family who applies for and/or receives HOME-ARP assistance will be kept secure and confidential.</t>
  </si>
  <si>
    <t>For new members of the development or operating team (not included in the list of projects jointly completed), a list of projects completed by the team member including: name and location, type(s) of funding used, number and bedroom mix of units; on-site services provided; and off-site services provided.</t>
  </si>
  <si>
    <t>Have the applicant, any principal or officers, or any affiliated entities been involved in any litigation or bankruptcies during the past seven years?</t>
  </si>
  <si>
    <t>If there has been any litigation or bankruptcies during the past seven years, or if there is pending litigation or judgment, attach a list describing these incidences.</t>
  </si>
  <si>
    <t>If the project has a capitalized replacement reserve, the agreement governing the reserve.</t>
  </si>
  <si>
    <t>Occupancy (full)</t>
  </si>
  <si>
    <t>If there is any relationship based on family ties or financial interests between or among two or more entities involved in the project, an explanation of each such relationship.</t>
  </si>
  <si>
    <t>If the project has a capitalized operating reserve, the agreement governing the reserve.</t>
  </si>
  <si>
    <t>Certification. To the best of my knowledge and belief, data and information in this application and the accompanying attachments is true and correct. This application has been duly authorized by the applicant's governing body.  I have read and understand the ADOH funding process, application threshold requirements, pre-award requirements, program summary requirements, and underwriting requirements. I understand these requirements may be revised as additional HOME-ARP guidance is released by HUD. The applicant will comply with all HOME-ARP requirements throughout the term of the project.</t>
  </si>
  <si>
    <t>N/A</t>
  </si>
  <si>
    <t>Is the applicant a partnership or limited liability company?</t>
  </si>
  <si>
    <t>Review appraisal, if project includes acquisition.</t>
  </si>
  <si>
    <t>Letters of commitment or term sheets for each funding or financing source for the project's development phase.</t>
  </si>
  <si>
    <t>Document evidencing site control (deed, purchase agreement, contract, option).</t>
  </si>
  <si>
    <t>Letters of commitment or term sheets for each funding or financing source for the project's operating phase.</t>
  </si>
  <si>
    <t>Letters of interest or commitment for project-based rental assistance, including firm start and end dates.</t>
  </si>
  <si>
    <t>Drug-free workplace policy.</t>
  </si>
  <si>
    <t>Confidentiality procedures.</t>
  </si>
  <si>
    <t>Conflict of interest standards and procedures.</t>
  </si>
  <si>
    <t>Organizational conflict of interest standards and procedures.</t>
  </si>
  <si>
    <t>Procurement policy if applicant is a nonprofit or governmental entity.</t>
  </si>
  <si>
    <t>Market Assessment in compliance with ADOH HOME-ARP underwriting guidelines and including site and neighborhood standards.</t>
  </si>
  <si>
    <t>Tenant Selection Plan.</t>
  </si>
  <si>
    <t>Affirmative Marketing Procedures</t>
  </si>
  <si>
    <t>Agreements with 3rd-party Service Providers.</t>
  </si>
  <si>
    <t>Supportive services waiting list procedures.</t>
  </si>
  <si>
    <t>Supportive services due process procedures.</t>
  </si>
  <si>
    <t>List of projects previously completed jointly by the development team and/or operating team, including: project name and location; type(s) of funding used; number and bedroom mix of units; on-site services provided; and off-site services provided</t>
  </si>
  <si>
    <t>FOR NPO OPERATING AND/OR CAPACITY BUILDING FUNDING</t>
  </si>
  <si>
    <t>Board-approved fiscal year general operating budget.</t>
  </si>
  <si>
    <t>Board-approved fiscal year program operating budgets (may be combined with general operating budget)</t>
  </si>
  <si>
    <t>New hire job descriptions.</t>
  </si>
  <si>
    <t>Technical assistance/consultant RFP or agreement.</t>
  </si>
  <si>
    <t>HOME-ARP QP Units (no rental assistance)</t>
  </si>
  <si>
    <t>OPERATING RESERVE CALCULATION</t>
  </si>
  <si>
    <t>Maricopa</t>
  </si>
  <si>
    <t>Mohave</t>
  </si>
  <si>
    <t>Pima</t>
  </si>
  <si>
    <t>Pinal</t>
  </si>
  <si>
    <t>Yuma</t>
  </si>
  <si>
    <t>Amount entered may not exceed the maximum 5-yr operating assistance calculated in Tab 13</t>
  </si>
  <si>
    <t xml:space="preserve">If any units will receive rental assistance, select the assistance type from the dropdown menu. </t>
  </si>
  <si>
    <t xml:space="preserve">Threshold Requirement </t>
  </si>
  <si>
    <t>WRITTEN WAITING LIST PROCEDURES</t>
  </si>
  <si>
    <t>Other PBRA</t>
  </si>
  <si>
    <t>Minimum HOME-ARP Units</t>
  </si>
  <si>
    <t>UNIT MIX</t>
  </si>
  <si>
    <t>Unit Residential Floor Area</t>
  </si>
  <si>
    <t>Total Units (by Residential Floor Area)</t>
  </si>
  <si>
    <t>HOME-ARP QP Units no PBRA</t>
  </si>
  <si>
    <t>HOME-ARP QP Units with PBRA</t>
  </si>
  <si>
    <t>Other Restricted Units no PBRA</t>
  </si>
  <si>
    <t>Other Restricted Units with PBRA</t>
  </si>
  <si>
    <t>% of Project Units</t>
  </si>
  <si>
    <t>HOME-ARP QP Units % Residential Floor Area</t>
  </si>
  <si>
    <t>HOME-ARP LI Units % Residential Floor Area</t>
  </si>
  <si>
    <t>HOME-ARP Units % of Residential Floor Area</t>
  </si>
  <si>
    <t>HOME-ARP Units % of Total Units</t>
  </si>
  <si>
    <t>Total Development Cost</t>
  </si>
  <si>
    <t>HOME-ARP Development Funds Requested</t>
  </si>
  <si>
    <t>Utility allowance calculation support</t>
  </si>
  <si>
    <t>Allowance for tenant-paid utilities</t>
  </si>
  <si>
    <t>Proposed Monthly Rent (including utility allowance)</t>
  </si>
  <si>
    <t>Tota Residential Floor Area</t>
  </si>
  <si>
    <t>Sec 8 PBV</t>
  </si>
  <si>
    <t>Describe the types and amount of other income included on line 12 "other project income".</t>
  </si>
  <si>
    <t>This application INCLUDES a request for HOME-ARP supportive services funding.</t>
  </si>
  <si>
    <t>If yes, at least one service must be selected from the supportive services menu</t>
  </si>
  <si>
    <t>Average per unit expense</t>
  </si>
  <si>
    <t>Initial Capitalized Operating Reserve</t>
  </si>
  <si>
    <t>If yes, contact the ADOH for additional guidance prior to continuing</t>
  </si>
  <si>
    <t>Potential project site 1</t>
  </si>
  <si>
    <t>City, State, Zip Code</t>
  </si>
  <si>
    <t>Total Land Area</t>
  </si>
  <si>
    <t>Are any of the buildings currently occupied by residents or businesses?</t>
  </si>
  <si>
    <t>Is the site zoned for the intended use?</t>
  </si>
  <si>
    <t>If the site is not zoned for the intended us, what is the timeline for obtaining a variance or use permit?</t>
  </si>
  <si>
    <t>Potential project site 2</t>
  </si>
  <si>
    <t>Potential project site 3</t>
  </si>
  <si>
    <t>If the applicant is a partnership or limited liability company, a copy of the partnership or operating agreement specifying the ownership interest and cash contribution by each partner or member.</t>
  </si>
  <si>
    <t>Evidence of equity funds, if equity is committed by the applicant.</t>
  </si>
  <si>
    <t>Are any of the buildings currently occupied by individuals or businesses? Select from dropdown menu. If buildings are currently occupied by residents or businesses, attach the project relocation plan.</t>
  </si>
  <si>
    <t>Common kitchen and/or dining area</t>
  </si>
  <si>
    <t>If occupied, have occupants been notified of their rights under the URA?</t>
  </si>
  <si>
    <t>If the applicant is a for-profit or nonprofit organization, enter the date of the applicant's most recent audit and attach a copy of the most recent applicant financial statements.</t>
  </si>
  <si>
    <t>If the project is requesting or receiving $200,001 or more of covered Section 3 assistance, describe how the project will track labor hours, and undertake qualitative actions to provide employment opportunities for Section 3 business and workers.</t>
  </si>
  <si>
    <t>Do the applicant, any principal or officers, or any affiliated entities have any pending litigation or judgments?</t>
  </si>
  <si>
    <t>Services Delivery Cost Assumptions</t>
  </si>
  <si>
    <t>Services Delivery Costs</t>
  </si>
  <si>
    <t>Estimated Annual Hours</t>
  </si>
  <si>
    <t>Estimated Years of Service</t>
  </si>
  <si>
    <t>Total Estimated Cost (All Years)</t>
  </si>
  <si>
    <t>Subtotal Services Delivery Costs</t>
  </si>
  <si>
    <t>Will any part of the project be undertaken in geological hazard areas, or affect historical, archaeological, or cultural resources?</t>
  </si>
  <si>
    <t>Is there any relationship based on family ties or financial interests between or among two or more entities involved in the project?</t>
  </si>
  <si>
    <t>Annual General Operating Budget</t>
  </si>
  <si>
    <t>HOME-ARP Operating Cost Assistance Requested</t>
  </si>
  <si>
    <t>Administrative office</t>
  </si>
  <si>
    <t>Annual Budget</t>
  </si>
  <si>
    <t>Maximum Term (4-yr) HOME-ARP Capacity Building Assistance</t>
  </si>
  <si>
    <t>Maximum Annual Operating Cost &amp; Capacity Building Assistance</t>
  </si>
  <si>
    <t>Annual Operating Cost Assistance Requested</t>
  </si>
  <si>
    <t>Maximum Annual Capacity Building Assistance (after Operating Cost Assistance)</t>
  </si>
  <si>
    <r>
      <t xml:space="preserve">Proposed direct cost of service including staff / program delivery </t>
    </r>
    <r>
      <rPr>
        <sz val="11"/>
        <color theme="1"/>
        <rFont val="Calibri"/>
        <family val="2"/>
        <scheme val="minor"/>
      </rPr>
      <t>(not to exceed through September 30, 2030)</t>
    </r>
  </si>
  <si>
    <t>3rd Party</t>
  </si>
  <si>
    <t>Not provided</t>
  </si>
  <si>
    <t>Amount entered may not exceed the maximum 4-year capacity building assistance calculated in Tab 13</t>
  </si>
  <si>
    <t>The site is properly zoned for the intended use.</t>
  </si>
  <si>
    <t>Lender/Funder Name</t>
  </si>
  <si>
    <t>Minimum HOME-ARP Units floor area</t>
  </si>
  <si>
    <t>Actual HOME-ARP Units floor area</t>
  </si>
  <si>
    <t>HOME-ARP Units Floor Area</t>
  </si>
  <si>
    <t>HOME-ARP QP Units % of HOME-ARP Units</t>
  </si>
  <si>
    <t>HOME-ARP LI Units % of HOME-ARP Units</t>
  </si>
  <si>
    <t>Actual HOME-ARP Units</t>
  </si>
  <si>
    <t>Maximum HOME-ARP funding (floor area)</t>
  </si>
  <si>
    <t>Maximum HOME-ARP funding (units)</t>
  </si>
  <si>
    <t>Amount entered may not exceed the lesser of the HOME-ARP development funding based on unit mix or residential floor area in Tab 9</t>
  </si>
  <si>
    <t>If the vacancy allowance on line 27 is greater than 7.0%, provide the rationale for the higher vacancy allowance.</t>
  </si>
  <si>
    <t>Year 1 Rent Collected</t>
  </si>
  <si>
    <t>Year 1 Average per Unit Operating Cost</t>
  </si>
  <si>
    <t>Year 2-15 Net Rent Collected (1 month vacant)</t>
  </si>
  <si>
    <t>Year 2-15 Average per Unit Operating Cost</t>
  </si>
  <si>
    <t>Maximum Initial Capitalized Operating Reserve Request</t>
  </si>
  <si>
    <t>Years 2 - 15 avg</t>
  </si>
  <si>
    <t>Amount entered may not exceed the maximum amount calculated in Tab 12</t>
  </si>
  <si>
    <t>This amount will auto-populate from Tab 14 Supportive Services</t>
  </si>
  <si>
    <t>(Year 1 Monthly Net Rent) 30% of HH income for HH @ 30% AMI less utility allowance</t>
  </si>
  <si>
    <t>Year 2 Monthly Rent (Low HOME Rent less tenant paid utility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</si>
</sst>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409]mmmm\ d\,\ yyyy;@"/>
    <numFmt numFmtId="165" formatCode="_(&quot;$&quot;* #,##0_);_(&quot;$&quot;* \(#,##0\);_(&quot;$&quot;* &quot;-&quot;??_);_(@_)"/>
    <numFmt numFmtId="166" formatCode="_(* #,##0_);_(* \(#,##0\);_(* &quot;-&quot;??_);_(@_)"/>
    <numFmt numFmtId="167" formatCode="0.0%"/>
  </numFmts>
  <fonts count="20" x14ac:knownFonts="1">
    <font>
      <sz val="11"/>
      <color theme="1"/>
      <name val="Calibri"/>
      <family val="2"/>
      <scheme val="minor"/>
    </font>
    <font>
      <sz val="11"/>
      <color theme="1"/>
      <name val="Calibri"/>
      <family val="2"/>
      <scheme val="minor"/>
    </font>
    <font>
      <sz val="12"/>
      <color theme="1"/>
      <name val="Calibri"/>
      <family val="2"/>
      <scheme val="minor"/>
    </font>
    <font>
      <i/>
      <sz val="11"/>
      <color theme="1"/>
      <name val="Calibri"/>
      <family val="2"/>
      <scheme val="minor"/>
    </font>
    <font>
      <b/>
      <sz val="12"/>
      <name val="Palatino Linotype"/>
      <family val="1"/>
    </font>
    <font>
      <i/>
      <u/>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1"/>
      <color rgb="FFFFFFFF"/>
      <name val="Calibri"/>
      <family val="2"/>
      <scheme val="minor"/>
    </font>
    <font>
      <b/>
      <i/>
      <sz val="11"/>
      <color theme="1"/>
      <name val="Calibri"/>
      <family val="2"/>
      <scheme val="minor"/>
    </font>
    <font>
      <sz val="11"/>
      <color theme="1"/>
      <name val="Courier New"/>
      <family val="3"/>
    </font>
    <font>
      <b/>
      <i/>
      <sz val="14"/>
      <color theme="1"/>
      <name val="Calibri"/>
      <family val="2"/>
      <scheme val="minor"/>
    </font>
    <font>
      <i/>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sz val="12"/>
      <color theme="1"/>
      <name val="Palatino Linotype"/>
      <family val="1"/>
    </font>
    <font>
      <b/>
      <i/>
      <sz val="12"/>
      <color theme="1"/>
      <name val="Calibri"/>
      <family val="2"/>
      <scheme val="minor"/>
    </font>
    <font>
      <sz val="11"/>
      <name val="Calibri"/>
      <family val="2"/>
      <scheme val="minor"/>
    </font>
  </fonts>
  <fills count="15">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B2B2B2"/>
        <bgColor indexed="64"/>
      </patternFill>
    </fill>
    <fill>
      <patternFill patternType="solid">
        <fgColor rgb="FFB3B3B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1"/>
        <bgColor indexed="64"/>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55">
    <xf numFmtId="0" fontId="0" fillId="0" borderId="0" xfId="0"/>
    <xf numFmtId="0" fontId="0" fillId="0" borderId="0" xfId="0" applyBorder="1"/>
    <xf numFmtId="0" fontId="0" fillId="0" borderId="0" xfId="0" applyFill="1"/>
    <xf numFmtId="0" fontId="0" fillId="0" borderId="0" xfId="0" applyAlignment="1">
      <alignment vertical="center"/>
    </xf>
    <xf numFmtId="0" fontId="0" fillId="0" borderId="0" xfId="0" applyFont="1"/>
    <xf numFmtId="0" fontId="0" fillId="0" borderId="0" xfId="0" applyFont="1" applyFill="1"/>
    <xf numFmtId="0" fontId="0" fillId="0" borderId="0" xfId="0" applyFont="1" applyAlignment="1">
      <alignment vertical="center" wrapText="1"/>
    </xf>
    <xf numFmtId="0" fontId="0" fillId="0" borderId="0" xfId="0" applyFill="1" applyBorder="1" applyAlignment="1">
      <alignment vertical="center"/>
    </xf>
    <xf numFmtId="0" fontId="0" fillId="0" borderId="0" xfId="0" applyAlignment="1">
      <alignment vertical="center" wrapText="1"/>
    </xf>
    <xf numFmtId="0" fontId="0" fillId="0" borderId="0" xfId="0" applyFont="1" applyFill="1" applyBorder="1" applyAlignment="1" applyProtection="1">
      <alignment horizontal="left" vertical="center" wrapText="1"/>
    </xf>
    <xf numFmtId="0" fontId="0" fillId="0" borderId="0" xfId="0" applyFont="1" applyBorder="1" applyAlignment="1" applyProtection="1">
      <alignment vertical="center" wrapText="1"/>
    </xf>
    <xf numFmtId="0" fontId="0" fillId="0" borderId="0" xfId="0" applyFont="1" applyBorder="1" applyProtection="1"/>
    <xf numFmtId="0" fontId="0" fillId="0" borderId="0" xfId="0" applyAlignment="1">
      <alignment wrapText="1"/>
    </xf>
    <xf numFmtId="0" fontId="0" fillId="3" borderId="4" xfId="0" applyFont="1" applyFill="1" applyBorder="1" applyAlignment="1" applyProtection="1">
      <alignment vertical="center" wrapText="1"/>
      <protection locked="0"/>
    </xf>
    <xf numFmtId="0" fontId="0" fillId="0" borderId="0" xfId="0" applyFont="1" applyProtection="1"/>
    <xf numFmtId="0" fontId="0" fillId="0" borderId="0" xfId="0" applyProtection="1"/>
    <xf numFmtId="0" fontId="0" fillId="0" borderId="0" xfId="0" applyAlignment="1" applyProtection="1">
      <alignment wrapText="1"/>
    </xf>
    <xf numFmtId="0" fontId="0" fillId="0" borderId="0" xfId="0" applyFont="1" applyAlignment="1" applyProtection="1">
      <alignment horizontal="center"/>
    </xf>
    <xf numFmtId="0" fontId="6" fillId="0" borderId="0" xfId="0" applyFont="1" applyAlignment="1" applyProtection="1">
      <alignment horizontal="center" vertical="center" wrapText="1"/>
    </xf>
    <xf numFmtId="0" fontId="3" fillId="0" borderId="0" xfId="0" applyFont="1" applyProtection="1"/>
    <xf numFmtId="0" fontId="0" fillId="0" borderId="0" xfId="0" applyFont="1" applyBorder="1" applyAlignment="1" applyProtection="1">
      <alignment horizontal="right" vertical="center" wrapText="1"/>
    </xf>
    <xf numFmtId="0" fontId="3" fillId="0" borderId="0" xfId="0" applyFont="1" applyAlignment="1" applyProtection="1">
      <alignment horizontal="center" vertical="center" wrapText="1"/>
    </xf>
    <xf numFmtId="0" fontId="0" fillId="0" borderId="0" xfId="0" applyFont="1" applyBorder="1" applyAlignment="1" applyProtection="1">
      <alignment horizontal="left" vertical="center" wrapText="1" indent="1"/>
    </xf>
    <xf numFmtId="0" fontId="0" fillId="0" borderId="0" xfId="0" applyFont="1" applyAlignment="1" applyProtection="1">
      <alignment horizontal="left" vertical="center" wrapText="1" indent="1"/>
    </xf>
    <xf numFmtId="0" fontId="0" fillId="0" borderId="0" xfId="0" applyFont="1" applyAlignment="1" applyProtection="1">
      <alignment horizontal="left" vertical="center" indent="1"/>
    </xf>
    <xf numFmtId="0" fontId="0" fillId="0"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Border="1" applyAlignment="1" applyProtection="1">
      <alignment horizontal="center" vertical="center" wrapText="1"/>
    </xf>
    <xf numFmtId="0" fontId="12" fillId="0" borderId="0" xfId="0" applyFont="1" applyBorder="1" applyProtection="1"/>
    <xf numFmtId="0" fontId="3" fillId="0" borderId="0" xfId="0" applyFont="1" applyBorder="1" applyProtection="1"/>
    <xf numFmtId="0" fontId="6" fillId="0" borderId="0" xfId="0" applyFont="1" applyBorder="1" applyProtection="1"/>
    <xf numFmtId="0" fontId="0" fillId="0" borderId="0" xfId="0" applyFont="1" applyFill="1" applyBorder="1" applyProtection="1"/>
    <xf numFmtId="0" fontId="0" fillId="0" borderId="0" xfId="0" applyFont="1" applyFill="1" applyProtection="1"/>
    <xf numFmtId="0" fontId="11" fillId="0" borderId="0" xfId="0" applyFont="1" applyBorder="1" applyAlignment="1" applyProtection="1">
      <alignment horizontal="left" vertical="center" wrapText="1" indent="2"/>
    </xf>
    <xf numFmtId="0" fontId="6" fillId="0" borderId="0" xfId="0" applyFont="1" applyFill="1" applyBorder="1" applyAlignment="1" applyProtection="1">
      <alignment vertical="center" wrapText="1"/>
    </xf>
    <xf numFmtId="0" fontId="6" fillId="0" borderId="0" xfId="0" applyFont="1" applyProtection="1"/>
    <xf numFmtId="0" fontId="0" fillId="3" borderId="4" xfId="0" applyFont="1" applyFill="1" applyBorder="1" applyProtection="1">
      <protection locked="0"/>
    </xf>
    <xf numFmtId="0" fontId="0" fillId="0" borderId="0" xfId="0" applyFont="1" applyAlignment="1" applyProtection="1">
      <alignment horizontal="left"/>
    </xf>
    <xf numFmtId="0" fontId="0" fillId="0" borderId="0" xfId="0" applyFont="1" applyBorder="1" applyAlignment="1" applyProtection="1">
      <alignment horizontal="left"/>
    </xf>
    <xf numFmtId="0" fontId="0" fillId="0" borderId="0" xfId="0" applyFont="1" applyAlignment="1" applyProtection="1">
      <alignment vertical="center" wrapText="1"/>
    </xf>
    <xf numFmtId="0" fontId="6" fillId="0" borderId="0" xfId="0" applyFont="1" applyAlignment="1" applyProtection="1">
      <alignment vertical="center" wrapText="1"/>
    </xf>
    <xf numFmtId="0" fontId="0" fillId="0" borderId="0" xfId="0" applyFont="1" applyFill="1" applyAlignment="1" applyProtection="1">
      <alignment horizontal="left" vertical="center" wrapText="1"/>
    </xf>
    <xf numFmtId="0" fontId="0" fillId="0" borderId="0" xfId="0" applyFont="1" applyFill="1" applyAlignment="1" applyProtection="1">
      <alignment horizontal="left"/>
    </xf>
    <xf numFmtId="0" fontId="0" fillId="0" borderId="0" xfId="0" applyFill="1" applyAlignment="1" applyProtection="1">
      <alignment vertical="center" wrapText="1"/>
    </xf>
    <xf numFmtId="0" fontId="0" fillId="3" borderId="0" xfId="0" applyFont="1" applyFill="1" applyBorder="1" applyAlignment="1" applyProtection="1">
      <alignment horizontal="left"/>
    </xf>
    <xf numFmtId="0" fontId="0" fillId="0" borderId="0" xfId="0" applyFont="1" applyFill="1" applyBorder="1" applyAlignment="1" applyProtection="1">
      <alignment wrapText="1"/>
    </xf>
    <xf numFmtId="0" fontId="0" fillId="3" borderId="0" xfId="0" applyFont="1" applyFill="1" applyBorder="1" applyAlignment="1" applyProtection="1">
      <alignment horizontal="left" wrapText="1"/>
    </xf>
    <xf numFmtId="0" fontId="0" fillId="3" borderId="9"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164" fontId="0" fillId="3" borderId="4" xfId="0" applyNumberFormat="1" applyFont="1" applyFill="1" applyBorder="1" applyAlignment="1" applyProtection="1">
      <alignment horizontal="center" vertical="center" wrapText="1"/>
      <protection locked="0"/>
    </xf>
    <xf numFmtId="0" fontId="12" fillId="0" borderId="0" xfId="0" applyFont="1" applyAlignment="1" applyProtection="1">
      <alignment vertical="center" wrapText="1"/>
    </xf>
    <xf numFmtId="0" fontId="3" fillId="0" borderId="0" xfId="0" applyFont="1" applyBorder="1" applyAlignment="1" applyProtection="1">
      <alignment vertical="center" wrapText="1"/>
    </xf>
    <xf numFmtId="0" fontId="3"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6"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0" fillId="0" borderId="5" xfId="0" applyFont="1" applyBorder="1" applyAlignment="1" applyProtection="1">
      <alignment vertical="center" wrapText="1"/>
    </xf>
    <xf numFmtId="0" fontId="8" fillId="0" borderId="0" xfId="0" applyFont="1" applyAlignment="1" applyProtection="1">
      <alignment vertical="center"/>
    </xf>
    <xf numFmtId="0" fontId="6" fillId="0" borderId="0" xfId="0" applyFont="1" applyAlignment="1" applyProtection="1">
      <alignment vertical="center"/>
    </xf>
    <xf numFmtId="0" fontId="8" fillId="4" borderId="4" xfId="0" applyFont="1" applyFill="1" applyBorder="1" applyAlignment="1" applyProtection="1">
      <alignment vertical="center" wrapText="1"/>
    </xf>
    <xf numFmtId="44" fontId="7" fillId="4" borderId="4" xfId="1" applyFont="1" applyFill="1" applyBorder="1" applyAlignment="1" applyProtection="1">
      <alignment vertical="center" wrapText="1"/>
    </xf>
    <xf numFmtId="0" fontId="7" fillId="6" borderId="4" xfId="0" applyFont="1" applyFill="1" applyBorder="1" applyAlignment="1" applyProtection="1">
      <alignment horizontal="left" vertical="center" wrapText="1"/>
    </xf>
    <xf numFmtId="0" fontId="8" fillId="0" borderId="4" xfId="0" applyFont="1" applyFill="1" applyBorder="1" applyAlignment="1" applyProtection="1">
      <alignment vertical="center" wrapText="1"/>
    </xf>
    <xf numFmtId="44" fontId="7" fillId="0" borderId="4" xfId="1" applyFont="1" applyFill="1" applyBorder="1" applyAlignment="1" applyProtection="1">
      <alignment vertical="center" wrapText="1"/>
    </xf>
    <xf numFmtId="44" fontId="0" fillId="3" borderId="4" xfId="1" applyFont="1" applyFill="1" applyBorder="1" applyAlignment="1" applyProtection="1">
      <alignment vertical="center" wrapText="1"/>
      <protection locked="0"/>
    </xf>
    <xf numFmtId="0" fontId="0" fillId="0" borderId="0" xfId="0" applyAlignment="1" applyProtection="1">
      <alignment vertical="center" wrapText="1"/>
    </xf>
    <xf numFmtId="14" fontId="15" fillId="3" borderId="6" xfId="0" applyNumberFormat="1" applyFont="1" applyFill="1" applyBorder="1" applyAlignment="1" applyProtection="1">
      <alignment horizontal="center"/>
      <protection locked="0"/>
    </xf>
    <xf numFmtId="0" fontId="15" fillId="3" borderId="4" xfId="0" applyFont="1" applyFill="1" applyBorder="1" applyAlignment="1" applyProtection="1">
      <alignment horizontal="center"/>
      <protection locked="0"/>
    </xf>
    <xf numFmtId="0" fontId="15" fillId="3" borderId="4" xfId="0" applyFont="1" applyFill="1" applyBorder="1" applyProtection="1">
      <protection locked="0"/>
    </xf>
    <xf numFmtId="0" fontId="15" fillId="3" borderId="6" xfId="0" applyFont="1" applyFill="1" applyBorder="1" applyAlignment="1" applyProtection="1">
      <alignment horizontal="center"/>
      <protection locked="0"/>
    </xf>
    <xf numFmtId="0" fontId="15" fillId="3" borderId="6" xfId="0" applyFont="1" applyFill="1" applyBorder="1" applyProtection="1">
      <protection locked="0"/>
    </xf>
    <xf numFmtId="165" fontId="0" fillId="0" borderId="0" xfId="1" applyNumberFormat="1" applyFont="1" applyProtection="1"/>
    <xf numFmtId="0" fontId="0" fillId="0" borderId="0" xfId="0" applyFont="1" applyAlignment="1" applyProtection="1">
      <alignment horizontal="left" vertical="center" wrapText="1"/>
    </xf>
    <xf numFmtId="165" fontId="0" fillId="3" borderId="4" xfId="1" applyNumberFormat="1" applyFont="1" applyFill="1" applyBorder="1" applyAlignment="1" applyProtection="1">
      <alignment vertical="center" wrapText="1"/>
      <protection locked="0"/>
    </xf>
    <xf numFmtId="44" fontId="0" fillId="0" borderId="0" xfId="1" applyFont="1" applyFill="1" applyBorder="1" applyAlignment="1" applyProtection="1">
      <alignment vertical="center" wrapText="1"/>
    </xf>
    <xf numFmtId="0" fontId="7" fillId="0" borderId="4" xfId="0" applyFont="1" applyFill="1" applyBorder="1" applyAlignment="1" applyProtection="1">
      <alignment vertical="center" wrapText="1"/>
    </xf>
    <xf numFmtId="0" fontId="18" fillId="0" borderId="0" xfId="0" applyFont="1" applyAlignment="1" applyProtection="1">
      <alignment vertical="center" wrapText="1"/>
    </xf>
    <xf numFmtId="0" fontId="19" fillId="0" borderId="0" xfId="0" applyFont="1" applyBorder="1" applyAlignment="1" applyProtection="1">
      <alignment horizontal="left" vertical="center" wrapText="1"/>
    </xf>
    <xf numFmtId="165" fontId="0" fillId="0" borderId="4" xfId="1" applyNumberFormat="1" applyFont="1" applyFill="1" applyBorder="1" applyAlignment="1" applyProtection="1">
      <alignment vertical="center" wrapText="1"/>
    </xf>
    <xf numFmtId="0" fontId="0" fillId="0" borderId="0" xfId="0" applyAlignment="1" applyProtection="1">
      <alignment horizontal="center" wrapText="1"/>
    </xf>
    <xf numFmtId="0" fontId="2" fillId="0" borderId="0" xfId="0" applyFont="1" applyAlignment="1" applyProtection="1">
      <alignment vertical="center" wrapText="1"/>
    </xf>
    <xf numFmtId="0" fontId="0" fillId="0" borderId="0" xfId="0" applyFont="1" applyAlignment="1" applyProtection="1">
      <alignment wrapText="1"/>
    </xf>
    <xf numFmtId="0" fontId="0" fillId="0" borderId="0" xfId="0" applyFont="1" applyAlignment="1" applyProtection="1">
      <alignment horizontal="left" wrapText="1"/>
    </xf>
    <xf numFmtId="0" fontId="0" fillId="0" borderId="0" xfId="0" applyFill="1" applyAlignment="1">
      <alignment vertical="center" wrapText="1"/>
    </xf>
    <xf numFmtId="0" fontId="0" fillId="3" borderId="4" xfId="0" applyFont="1" applyFill="1" applyBorder="1" applyAlignment="1" applyProtection="1">
      <alignment horizontal="left" vertical="center" wrapText="1"/>
      <protection locked="0"/>
    </xf>
    <xf numFmtId="0" fontId="0" fillId="0" borderId="0" xfId="0" applyFont="1" applyBorder="1" applyAlignment="1" applyProtection="1">
      <alignment horizontal="left" vertical="center" wrapText="1"/>
    </xf>
    <xf numFmtId="0" fontId="0" fillId="0" borderId="4" xfId="0" applyFont="1" applyBorder="1" applyAlignment="1" applyProtection="1">
      <alignment vertical="center" wrapText="1"/>
    </xf>
    <xf numFmtId="0" fontId="12" fillId="0" borderId="0" xfId="0" applyFont="1" applyAlignment="1" applyProtection="1">
      <alignment horizontal="left" vertical="center" wrapText="1"/>
    </xf>
    <xf numFmtId="0" fontId="0" fillId="10" borderId="4" xfId="0" applyFont="1" applyFill="1" applyBorder="1" applyAlignment="1" applyProtection="1">
      <alignment vertical="center" wrapText="1"/>
    </xf>
    <xf numFmtId="0" fontId="9" fillId="10" borderId="4" xfId="0" applyFont="1" applyFill="1" applyBorder="1" applyAlignment="1" applyProtection="1">
      <alignment vertical="center" wrapText="1"/>
    </xf>
    <xf numFmtId="0" fontId="0" fillId="0" borderId="4" xfId="0" applyFont="1" applyBorder="1" applyAlignment="1" applyProtection="1">
      <alignment horizontal="left" vertical="center" wrapText="1"/>
    </xf>
    <xf numFmtId="0" fontId="18" fillId="0" borderId="0" xfId="0" applyFont="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wrapText="1"/>
    </xf>
    <xf numFmtId="165" fontId="0" fillId="3" borderId="4" xfId="1" applyNumberFormat="1" applyFont="1" applyFill="1" applyBorder="1" applyAlignment="1" applyProtection="1">
      <alignment vertical="center"/>
      <protection locked="0"/>
    </xf>
    <xf numFmtId="0" fontId="0" fillId="3" borderId="4" xfId="0" applyFont="1" applyFill="1" applyBorder="1" applyAlignment="1" applyProtection="1">
      <alignment horizontal="left" vertical="center" wrapText="1"/>
      <protection locked="0"/>
    </xf>
    <xf numFmtId="0" fontId="12" fillId="0" borderId="0" xfId="0" applyFont="1" applyAlignment="1" applyProtection="1">
      <alignment horizontal="left" vertical="center" wrapText="1"/>
    </xf>
    <xf numFmtId="0" fontId="0" fillId="0" borderId="0" xfId="0" applyAlignment="1" applyProtection="1">
      <alignment horizontal="center"/>
    </xf>
    <xf numFmtId="0" fontId="0" fillId="0" borderId="4" xfId="0" applyFont="1" applyBorder="1" applyAlignment="1" applyProtection="1">
      <alignment horizontal="center"/>
    </xf>
    <xf numFmtId="0" fontId="0" fillId="3" borderId="4" xfId="0" applyFill="1" applyBorder="1" applyAlignment="1" applyProtection="1">
      <alignment vertical="center" wrapText="1"/>
      <protection locked="0"/>
    </xf>
    <xf numFmtId="0" fontId="0" fillId="0" borderId="0" xfId="0" applyAlignment="1" applyProtection="1">
      <alignment vertical="center" wrapText="1"/>
      <protection locked="0"/>
    </xf>
    <xf numFmtId="0" fontId="0" fillId="0" borderId="0" xfId="0" applyFont="1" applyFill="1" applyBorder="1" applyAlignment="1" applyProtection="1">
      <alignment vertical="center"/>
    </xf>
    <xf numFmtId="0" fontId="0" fillId="0" borderId="0" xfId="0" applyFont="1" applyBorder="1" applyAlignment="1" applyProtection="1">
      <alignment wrapText="1"/>
    </xf>
    <xf numFmtId="0" fontId="0" fillId="0" borderId="0" xfId="0" applyFont="1" applyBorder="1" applyAlignment="1" applyProtection="1"/>
    <xf numFmtId="0" fontId="0" fillId="0" borderId="0" xfId="0" applyFont="1" applyAlignment="1" applyProtection="1"/>
    <xf numFmtId="0" fontId="0" fillId="0" borderId="0" xfId="0" applyAlignment="1"/>
    <xf numFmtId="0" fontId="0" fillId="0" borderId="0" xfId="0" applyFont="1" applyAlignment="1" applyProtection="1">
      <alignment vertical="center" wrapText="1"/>
      <protection locked="0"/>
    </xf>
    <xf numFmtId="0" fontId="0" fillId="0" borderId="0" xfId="0" applyFont="1" applyAlignment="1" applyProtection="1">
      <alignment horizontal="center" wrapText="1"/>
    </xf>
    <xf numFmtId="0" fontId="19" fillId="0" borderId="0" xfId="0" applyFont="1" applyFill="1" applyAlignment="1" applyProtection="1">
      <alignment vertical="center" wrapText="1"/>
    </xf>
    <xf numFmtId="0" fontId="0" fillId="0" borderId="0" xfId="0" applyFont="1" applyFill="1" applyAlignment="1" applyProtection="1">
      <alignment vertical="center"/>
    </xf>
    <xf numFmtId="0" fontId="0" fillId="12" borderId="4" xfId="0" applyFont="1" applyFill="1" applyBorder="1" applyAlignment="1" applyProtection="1">
      <alignment horizontal="left" vertical="center" wrapText="1"/>
    </xf>
    <xf numFmtId="0" fontId="18" fillId="0" borderId="0" xfId="0" applyFont="1" applyAlignment="1" applyProtection="1">
      <alignment vertical="center"/>
    </xf>
    <xf numFmtId="0" fontId="0" fillId="0" borderId="4" xfId="0" applyFont="1" applyBorder="1" applyAlignment="1" applyProtection="1">
      <alignment horizontal="center" vertical="center"/>
    </xf>
    <xf numFmtId="44" fontId="1" fillId="3" borderId="4" xfId="1" applyFont="1" applyFill="1" applyBorder="1" applyAlignment="1" applyProtection="1">
      <alignment vertical="center" wrapText="1"/>
      <protection locked="0"/>
    </xf>
    <xf numFmtId="165" fontId="1" fillId="3" borderId="4" xfId="1" applyNumberFormat="1" applyFont="1" applyFill="1" applyBorder="1" applyAlignment="1" applyProtection="1">
      <alignment vertical="center" wrapText="1"/>
      <protection locked="0"/>
    </xf>
    <xf numFmtId="0" fontId="13" fillId="0" borderId="0" xfId="0" applyFont="1" applyAlignment="1" applyProtection="1">
      <alignment horizontal="left"/>
    </xf>
    <xf numFmtId="0" fontId="0" fillId="0" borderId="0" xfId="0" applyProtection="1">
      <protection locked="0"/>
    </xf>
    <xf numFmtId="0" fontId="0" fillId="0" borderId="0" xfId="0" applyBorder="1" applyProtection="1">
      <protection locked="0"/>
    </xf>
    <xf numFmtId="165" fontId="6" fillId="0" borderId="4" xfId="1" applyNumberFormat="1" applyFont="1" applyFill="1" applyBorder="1" applyAlignment="1" applyProtection="1">
      <alignment vertical="center" wrapText="1"/>
    </xf>
    <xf numFmtId="165" fontId="1" fillId="0" borderId="4" xfId="1" applyNumberFormat="1" applyFont="1" applyFill="1" applyBorder="1" applyAlignment="1" applyProtection="1">
      <alignment vertical="center" wrapText="1"/>
    </xf>
    <xf numFmtId="0" fontId="0" fillId="0" borderId="0" xfId="0" applyBorder="1" applyProtection="1"/>
    <xf numFmtId="0" fontId="14" fillId="0" borderId="0" xfId="0" applyFont="1" applyBorder="1" applyAlignment="1" applyProtection="1">
      <alignment vertical="center" wrapText="1"/>
    </xf>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Fill="1" applyProtection="1">
      <protection locked="0"/>
    </xf>
    <xf numFmtId="0" fontId="0" fillId="0" borderId="0" xfId="0" applyFont="1" applyFill="1" applyProtection="1">
      <protection locked="0"/>
    </xf>
    <xf numFmtId="0" fontId="2" fillId="0" borderId="0" xfId="0" applyFont="1" applyProtection="1"/>
    <xf numFmtId="0" fontId="2" fillId="0" borderId="0" xfId="0" applyFont="1" applyFill="1" applyProtection="1"/>
    <xf numFmtId="0" fontId="0" fillId="0" borderId="0" xfId="0" applyFill="1" applyProtection="1"/>
    <xf numFmtId="0" fontId="0" fillId="0" borderId="0" xfId="0" applyAlignment="1" applyProtection="1">
      <alignment horizontal="center" vertical="center" wrapText="1"/>
    </xf>
    <xf numFmtId="165" fontId="0" fillId="0" borderId="4" xfId="1" applyNumberFormat="1" applyFont="1" applyBorder="1" applyProtection="1"/>
    <xf numFmtId="0" fontId="0" fillId="0" borderId="0" xfId="0" applyAlignment="1" applyProtection="1">
      <alignment horizontal="center" vertical="center"/>
      <protection locked="0"/>
    </xf>
    <xf numFmtId="0" fontId="0" fillId="0" borderId="4" xfId="0" applyBorder="1" applyProtection="1"/>
    <xf numFmtId="165" fontId="6" fillId="0" borderId="4" xfId="0" applyNumberFormat="1" applyFont="1" applyBorder="1" applyProtection="1"/>
    <xf numFmtId="44" fontId="0" fillId="0" borderId="0" xfId="1" applyFont="1" applyProtection="1"/>
    <xf numFmtId="165" fontId="0" fillId="0" borderId="4" xfId="1" applyNumberFormat="1" applyFont="1" applyFill="1" applyBorder="1" applyProtection="1"/>
    <xf numFmtId="0" fontId="0" fillId="3" borderId="4" xfId="0" applyFill="1" applyBorder="1" applyAlignment="1" applyProtection="1">
      <alignment horizontal="left" vertical="center" indent="1"/>
      <protection locked="0"/>
    </xf>
    <xf numFmtId="0" fontId="0" fillId="3" borderId="15" xfId="0" applyFill="1" applyBorder="1" applyAlignment="1" applyProtection="1">
      <alignment horizontal="left" vertical="center" indent="1"/>
      <protection locked="0"/>
    </xf>
    <xf numFmtId="0" fontId="0" fillId="3" borderId="4" xfId="0" applyFont="1" applyFill="1" applyBorder="1" applyAlignment="1" applyProtection="1">
      <alignment horizontal="left" vertical="center" wrapText="1" indent="1"/>
      <protection locked="0"/>
    </xf>
    <xf numFmtId="0" fontId="0" fillId="0" borderId="0" xfId="0" applyAlignment="1" applyProtection="1"/>
    <xf numFmtId="0" fontId="0" fillId="2" borderId="0" xfId="0" applyFont="1" applyFill="1" applyBorder="1" applyAlignment="1" applyProtection="1">
      <alignment vertical="center" wrapText="1"/>
    </xf>
    <xf numFmtId="0" fontId="0" fillId="0" borderId="0" xfId="0" applyFill="1" applyBorder="1" applyAlignment="1" applyProtection="1">
      <alignment vertical="center"/>
    </xf>
    <xf numFmtId="0" fontId="6" fillId="0" borderId="0" xfId="0" applyFont="1" applyFill="1" applyBorder="1" applyAlignment="1" applyProtection="1">
      <alignment vertical="center"/>
    </xf>
    <xf numFmtId="0" fontId="4" fillId="0" borderId="0" xfId="0" applyFont="1" applyFill="1" applyProtection="1"/>
    <xf numFmtId="0" fontId="17" fillId="0" borderId="0" xfId="0" applyFont="1" applyFill="1" applyProtection="1"/>
    <xf numFmtId="0" fontId="6" fillId="0" borderId="0" xfId="0" applyFont="1" applyFill="1" applyAlignment="1" applyProtection="1">
      <alignment horizontal="center" vertical="center" wrapText="1"/>
    </xf>
    <xf numFmtId="0" fontId="4" fillId="0" borderId="0" xfId="0" applyFont="1" applyFill="1" applyAlignment="1" applyProtection="1">
      <alignment vertical="center"/>
    </xf>
    <xf numFmtId="0" fontId="16" fillId="0" borderId="7" xfId="0" applyFont="1" applyFill="1" applyBorder="1" applyAlignment="1" applyProtection="1">
      <alignment horizontal="right"/>
    </xf>
    <xf numFmtId="0" fontId="16" fillId="0" borderId="4" xfId="0" applyFont="1" applyFill="1" applyBorder="1" applyAlignment="1" applyProtection="1">
      <alignment horizontal="right"/>
    </xf>
    <xf numFmtId="0" fontId="15" fillId="0" borderId="8" xfId="0" applyFont="1" applyFill="1" applyBorder="1" applyAlignment="1" applyProtection="1">
      <alignment horizontal="left"/>
    </xf>
    <xf numFmtId="0" fontId="16" fillId="0" borderId="3" xfId="0" applyFont="1" applyFill="1" applyBorder="1" applyAlignment="1" applyProtection="1">
      <alignment horizontal="right"/>
    </xf>
    <xf numFmtId="0" fontId="16" fillId="0" borderId="9" xfId="0" applyFont="1" applyFill="1" applyBorder="1" applyAlignment="1" applyProtection="1">
      <alignment horizontal="right"/>
    </xf>
    <xf numFmtId="0" fontId="16" fillId="0" borderId="7" xfId="0" applyFont="1" applyFill="1" applyBorder="1" applyProtection="1"/>
    <xf numFmtId="0" fontId="15" fillId="0" borderId="2" xfId="0" applyFont="1" applyFill="1" applyBorder="1" applyProtection="1"/>
    <xf numFmtId="0" fontId="2" fillId="0" borderId="3" xfId="0" applyFont="1" applyFill="1" applyBorder="1" applyProtection="1"/>
    <xf numFmtId="0" fontId="15" fillId="0" borderId="10" xfId="0" applyFont="1" applyFill="1" applyBorder="1" applyProtection="1"/>
    <xf numFmtId="0" fontId="16" fillId="0" borderId="5" xfId="0" applyFont="1" applyFill="1" applyBorder="1" applyAlignment="1" applyProtection="1">
      <alignment horizontal="left"/>
    </xf>
    <xf numFmtId="0" fontId="16" fillId="0" borderId="3" xfId="0" applyFont="1" applyFill="1" applyBorder="1" applyAlignment="1" applyProtection="1">
      <alignment horizontal="center"/>
    </xf>
    <xf numFmtId="0" fontId="2" fillId="0" borderId="6" xfId="0" applyFont="1" applyFill="1" applyBorder="1" applyProtection="1"/>
    <xf numFmtId="0" fontId="16" fillId="0" borderId="6" xfId="0" applyFont="1" applyFill="1" applyBorder="1" applyAlignment="1" applyProtection="1">
      <alignment horizontal="center" wrapText="1"/>
    </xf>
    <xf numFmtId="0" fontId="16" fillId="0" borderId="4" xfId="0" applyFont="1" applyFill="1" applyBorder="1" applyAlignment="1" applyProtection="1">
      <alignment horizontal="center"/>
    </xf>
    <xf numFmtId="0" fontId="15" fillId="0" borderId="5"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6" fillId="0" borderId="11" xfId="0" applyFont="1" applyFill="1" applyBorder="1" applyProtection="1"/>
    <xf numFmtId="0" fontId="16" fillId="0" borderId="1" xfId="0" applyFont="1" applyFill="1" applyBorder="1" applyProtection="1"/>
    <xf numFmtId="0" fontId="15" fillId="0" borderId="1" xfId="0" applyFont="1" applyFill="1" applyBorder="1" applyProtection="1"/>
    <xf numFmtId="0" fontId="2" fillId="0" borderId="1" xfId="0" applyFont="1" applyFill="1" applyBorder="1" applyProtection="1"/>
    <xf numFmtId="0" fontId="15" fillId="0" borderId="8" xfId="0" applyFont="1" applyFill="1" applyBorder="1" applyProtection="1"/>
    <xf numFmtId="0" fontId="17" fillId="0" borderId="0" xfId="0" applyFont="1" applyProtection="1"/>
    <xf numFmtId="0" fontId="0" fillId="0" borderId="0" xfId="0" applyFill="1" applyBorder="1" applyProtection="1"/>
    <xf numFmtId="0" fontId="0" fillId="3" borderId="4" xfId="0" applyFill="1" applyBorder="1" applyProtection="1">
      <protection locked="0"/>
    </xf>
    <xf numFmtId="165" fontId="0" fillId="0" borderId="0" xfId="1" applyNumberFormat="1" applyFont="1" applyFill="1" applyBorder="1" applyAlignment="1" applyProtection="1">
      <alignment vertical="center" wrapText="1"/>
    </xf>
    <xf numFmtId="0" fontId="0" fillId="10" borderId="0" xfId="0" applyFont="1" applyFill="1" applyProtection="1"/>
    <xf numFmtId="0" fontId="6" fillId="0" borderId="0" xfId="0" applyFont="1" applyAlignment="1" applyProtection="1">
      <alignment horizontal="center" vertical="center" wrapText="1"/>
    </xf>
    <xf numFmtId="0" fontId="0" fillId="0" borderId="4" xfId="0" applyBorder="1" applyAlignment="1" applyProtection="1">
      <alignment horizontal="center" vertical="center" wrapText="1"/>
    </xf>
    <xf numFmtId="165" fontId="0" fillId="3" borderId="4" xfId="1" applyNumberFormat="1" applyFont="1" applyFill="1" applyBorder="1" applyProtection="1">
      <protection locked="0"/>
    </xf>
    <xf numFmtId="0" fontId="0" fillId="0" borderId="0" xfId="0" applyAlignment="1" applyProtection="1">
      <alignment horizontal="left" vertical="center" wrapText="1"/>
    </xf>
    <xf numFmtId="0" fontId="10" fillId="0" borderId="0" xfId="0" applyFont="1" applyProtection="1"/>
    <xf numFmtId="0" fontId="0" fillId="0" borderId="0" xfId="0" applyAlignment="1" applyProtection="1">
      <alignment horizontal="center" vertical="center"/>
    </xf>
    <xf numFmtId="0" fontId="0" fillId="0" borderId="4" xfId="0" applyFont="1" applyBorder="1" applyAlignment="1" applyProtection="1">
      <alignment vertical="center"/>
    </xf>
    <xf numFmtId="165" fontId="0" fillId="0" borderId="4" xfId="1" applyNumberFormat="1" applyFont="1" applyBorder="1" applyAlignment="1" applyProtection="1">
      <alignment vertical="center"/>
    </xf>
    <xf numFmtId="165" fontId="0" fillId="0" borderId="0" xfId="1" applyNumberFormat="1" applyFont="1" applyAlignment="1" applyProtection="1">
      <alignment vertical="center"/>
    </xf>
    <xf numFmtId="165" fontId="0" fillId="0" borderId="0" xfId="1" applyNumberFormat="1" applyFont="1" applyFill="1" applyAlignment="1" applyProtection="1">
      <alignment vertical="center" wrapText="1"/>
    </xf>
    <xf numFmtId="0" fontId="0" fillId="0" borderId="4" xfId="0" applyBorder="1" applyAlignment="1" applyProtection="1">
      <alignment horizontal="center" vertical="center"/>
    </xf>
    <xf numFmtId="0" fontId="0" fillId="12" borderId="4" xfId="0" applyFill="1" applyBorder="1" applyProtection="1"/>
    <xf numFmtId="165" fontId="0" fillId="0" borderId="4" xfId="1" applyNumberFormat="1" applyFont="1" applyFill="1" applyBorder="1" applyAlignment="1" applyProtection="1">
      <alignment vertical="center"/>
    </xf>
    <xf numFmtId="0" fontId="0" fillId="0" borderId="0" xfId="0" applyFont="1" applyAlignment="1" applyProtection="1">
      <alignment horizontal="left" vertical="center" indent="2"/>
    </xf>
    <xf numFmtId="0" fontId="0" fillId="0" borderId="0" xfId="0" applyAlignment="1" applyProtection="1">
      <alignment horizontal="left" vertical="center" indent="1"/>
    </xf>
    <xf numFmtId="44" fontId="0" fillId="0" borderId="0" xfId="1" applyFont="1" applyFill="1" applyBorder="1" applyAlignment="1" applyProtection="1">
      <alignment vertical="center"/>
    </xf>
    <xf numFmtId="0" fontId="0" fillId="0" borderId="0" xfId="0" applyBorder="1" applyAlignment="1" applyProtection="1">
      <alignment vertical="center"/>
    </xf>
    <xf numFmtId="0" fontId="0" fillId="0" borderId="0" xfId="0" applyFont="1" applyAlignment="1" applyProtection="1">
      <alignment horizontal="right" vertical="center" indent="1"/>
    </xf>
    <xf numFmtId="165" fontId="0" fillId="0" borderId="0" xfId="1" applyNumberFormat="1" applyFont="1" applyFill="1" applyBorder="1" applyAlignment="1" applyProtection="1">
      <alignment vertical="center"/>
    </xf>
    <xf numFmtId="0" fontId="0" fillId="0" borderId="0" xfId="0" applyAlignment="1" applyProtection="1">
      <alignment horizontal="right" vertical="center" indent="1"/>
    </xf>
    <xf numFmtId="44" fontId="0" fillId="0" borderId="0" xfId="0" applyNumberFormat="1" applyAlignment="1" applyProtection="1">
      <alignment vertical="center"/>
    </xf>
    <xf numFmtId="0" fontId="0" fillId="8" borderId="0" xfId="0" applyFill="1" applyAlignment="1" applyProtection="1">
      <alignment vertical="center"/>
    </xf>
    <xf numFmtId="44" fontId="0" fillId="8" borderId="0" xfId="0" applyNumberFormat="1" applyFill="1" applyAlignment="1" applyProtection="1">
      <alignment vertical="center"/>
    </xf>
    <xf numFmtId="0" fontId="0" fillId="3" borderId="4" xfId="0" applyFill="1" applyBorder="1" applyAlignment="1" applyProtection="1">
      <alignment horizontal="center"/>
      <protection locked="0"/>
    </xf>
    <xf numFmtId="0" fontId="0" fillId="3" borderId="4" xfId="0" applyFill="1" applyBorder="1" applyAlignment="1" applyProtection="1">
      <alignment horizontal="left" indent="1"/>
      <protection locked="0"/>
    </xf>
    <xf numFmtId="0" fontId="0" fillId="3" borderId="4" xfId="0" applyFill="1" applyBorder="1" applyAlignment="1" applyProtection="1">
      <alignment horizontal="left" vertical="center" wrapText="1" indent="2"/>
      <protection locked="0"/>
    </xf>
    <xf numFmtId="0" fontId="0" fillId="0" borderId="4" xfId="0" applyFill="1" applyBorder="1" applyProtection="1"/>
    <xf numFmtId="0" fontId="0" fillId="0" borderId="0" xfId="0" applyBorder="1" applyAlignment="1" applyProtection="1">
      <alignment horizontal="left" vertical="center" wrapText="1"/>
    </xf>
    <xf numFmtId="165" fontId="0" fillId="0" borderId="0" xfId="0" applyNumberFormat="1" applyProtection="1"/>
    <xf numFmtId="165" fontId="6" fillId="0" borderId="0" xfId="0" applyNumberFormat="1" applyFont="1" applyProtection="1"/>
    <xf numFmtId="0" fontId="0" fillId="0" borderId="4" xfId="0" applyBorder="1" applyAlignment="1" applyProtection="1">
      <alignment horizontal="center" wrapText="1"/>
    </xf>
    <xf numFmtId="9" fontId="0" fillId="0" borderId="4" xfId="3" applyFont="1" applyFill="1" applyBorder="1" applyProtection="1"/>
    <xf numFmtId="9" fontId="0" fillId="0" borderId="4" xfId="0" applyNumberFormat="1" applyBorder="1" applyProtection="1"/>
    <xf numFmtId="0" fontId="6" fillId="0" borderId="4" xfId="0" applyFont="1" applyBorder="1" applyProtection="1"/>
    <xf numFmtId="44" fontId="0" fillId="0" borderId="4" xfId="0" applyNumberFormat="1" applyBorder="1" applyProtection="1"/>
    <xf numFmtId="0" fontId="0" fillId="0" borderId="4" xfId="0" applyFill="1" applyBorder="1" applyAlignment="1" applyProtection="1">
      <alignment horizontal="center" wrapText="1"/>
    </xf>
    <xf numFmtId="166" fontId="0" fillId="0" borderId="4" xfId="2" applyNumberFormat="1" applyFont="1" applyFill="1" applyBorder="1" applyProtection="1"/>
    <xf numFmtId="165" fontId="6" fillId="0" borderId="0" xfId="1" applyNumberFormat="1" applyFont="1" applyBorder="1" applyProtection="1"/>
    <xf numFmtId="0" fontId="6" fillId="0" borderId="0" xfId="0" applyFont="1" applyAlignment="1">
      <alignment horizontal="left"/>
    </xf>
    <xf numFmtId="0" fontId="0" fillId="0" borderId="4" xfId="0" applyBorder="1"/>
    <xf numFmtId="0" fontId="0" fillId="0" borderId="4" xfId="0" applyBorder="1" applyAlignment="1">
      <alignment wrapText="1"/>
    </xf>
    <xf numFmtId="0" fontId="0" fillId="0" borderId="4" xfId="0" applyBorder="1" applyAlignment="1">
      <alignment vertical="center" wrapText="1"/>
    </xf>
    <xf numFmtId="0" fontId="0" fillId="0" borderId="4" xfId="0" applyBorder="1" applyAlignment="1">
      <alignment horizontal="left" vertical="center" wrapText="1" indent="1"/>
    </xf>
    <xf numFmtId="0" fontId="0" fillId="13" borderId="4" xfId="0" applyFont="1" applyFill="1" applyBorder="1" applyAlignment="1" applyProtection="1">
      <alignment vertical="center" wrapText="1"/>
      <protection locked="0"/>
    </xf>
    <xf numFmtId="0" fontId="6" fillId="0" borderId="0" xfId="0" applyFont="1" applyAlignment="1">
      <alignment wrapText="1"/>
    </xf>
    <xf numFmtId="0" fontId="6" fillId="0" borderId="0" xfId="0" applyFont="1" applyAlignment="1">
      <alignment horizontal="center" vertical="center" wrapText="1"/>
    </xf>
    <xf numFmtId="44" fontId="6" fillId="0" borderId="4" xfId="0" applyNumberFormat="1" applyFont="1" applyBorder="1"/>
    <xf numFmtId="0" fontId="0" fillId="0" borderId="0" xfId="0" applyAlignment="1">
      <alignment horizontal="left"/>
    </xf>
    <xf numFmtId="0" fontId="0" fillId="0" borderId="0" xfId="0" applyAlignment="1">
      <alignment horizontal="left" indent="1"/>
    </xf>
    <xf numFmtId="165" fontId="0" fillId="0" borderId="4" xfId="0" applyNumberFormat="1" applyBorder="1"/>
    <xf numFmtId="0" fontId="6" fillId="0" borderId="0" xfId="0" applyFont="1" applyAlignment="1">
      <alignment horizontal="right" indent="1"/>
    </xf>
    <xf numFmtId="165" fontId="6" fillId="0" borderId="4" xfId="0" applyNumberFormat="1" applyFont="1" applyBorder="1"/>
    <xf numFmtId="0" fontId="0" fillId="3" borderId="0" xfId="0" applyFont="1" applyFill="1" applyBorder="1" applyAlignment="1" applyProtection="1">
      <alignment vertical="center" wrapText="1"/>
    </xf>
    <xf numFmtId="0" fontId="0" fillId="12" borderId="0" xfId="0" applyFont="1" applyFill="1" applyBorder="1" applyAlignment="1" applyProtection="1">
      <alignment vertical="center" wrapText="1"/>
    </xf>
    <xf numFmtId="0" fontId="0" fillId="0" borderId="0" xfId="0" applyAlignment="1">
      <alignment horizontal="left" vertical="center" wrapText="1"/>
    </xf>
    <xf numFmtId="0" fontId="0" fillId="0" borderId="4" xfId="0" applyBorder="1" applyAlignment="1">
      <alignment horizontal="left"/>
    </xf>
    <xf numFmtId="0" fontId="0" fillId="3" borderId="4" xfId="0" applyFill="1" applyBorder="1" applyAlignment="1" applyProtection="1">
      <alignment horizontal="left"/>
      <protection locked="0"/>
    </xf>
    <xf numFmtId="0" fontId="18" fillId="0" borderId="0" xfId="0" applyFont="1"/>
    <xf numFmtId="0" fontId="3" fillId="0" borderId="0" xfId="0" applyFont="1"/>
    <xf numFmtId="0" fontId="6" fillId="0" borderId="4" xfId="0" applyFont="1" applyBorder="1" applyAlignment="1">
      <alignment horizontal="center" vertical="center" wrapText="1"/>
    </xf>
    <xf numFmtId="0" fontId="6" fillId="0" borderId="4" xfId="0" applyFont="1" applyBorder="1" applyAlignment="1">
      <alignment horizontal="center" wrapText="1"/>
    </xf>
    <xf numFmtId="44" fontId="0" fillId="11" borderId="4" xfId="1" applyFont="1" applyFill="1" applyBorder="1"/>
    <xf numFmtId="44" fontId="0" fillId="9" borderId="4" xfId="1" applyFont="1" applyFill="1" applyBorder="1"/>
    <xf numFmtId="0" fontId="0" fillId="0" borderId="4" xfId="0" applyBorder="1" applyAlignment="1">
      <alignment horizontal="left" vertical="center" indent="1"/>
    </xf>
    <xf numFmtId="165" fontId="0" fillId="9" borderId="4" xfId="1" applyNumberFormat="1" applyFont="1" applyFill="1" applyBorder="1"/>
    <xf numFmtId="0" fontId="6" fillId="0" borderId="4" xfId="0" applyFont="1" applyBorder="1" applyAlignment="1">
      <alignment horizontal="right" vertical="center"/>
    </xf>
    <xf numFmtId="165" fontId="0" fillId="0" borderId="4" xfId="1" applyNumberFormat="1" applyFont="1" applyFill="1" applyBorder="1"/>
    <xf numFmtId="0" fontId="0" fillId="0" borderId="0" xfId="0" applyAlignment="1">
      <alignment horizontal="right" vertical="center" indent="1"/>
    </xf>
    <xf numFmtId="165" fontId="0" fillId="0" borderId="0" xfId="1" applyNumberFormat="1" applyFont="1"/>
    <xf numFmtId="0" fontId="0" fillId="0" borderId="0" xfId="0" applyAlignment="1">
      <alignment horizontal="right"/>
    </xf>
    <xf numFmtId="0" fontId="12" fillId="0" borderId="0" xfId="0" applyFont="1" applyAlignment="1">
      <alignment horizontal="left" vertical="center" wrapText="1"/>
    </xf>
    <xf numFmtId="0" fontId="3" fillId="0" borderId="1"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right" vertical="center" wrapText="1"/>
    </xf>
    <xf numFmtId="44" fontId="6" fillId="0" borderId="0" xfId="0" applyNumberFormat="1" applyFont="1" applyAlignment="1">
      <alignment horizontal="left" vertical="center" wrapText="1"/>
    </xf>
    <xf numFmtId="0" fontId="6" fillId="0" borderId="0" xfId="0" applyFont="1" applyAlignment="1">
      <alignment horizontal="center" wrapText="1"/>
    </xf>
    <xf numFmtId="0" fontId="6" fillId="0" borderId="0" xfId="0" applyFont="1" applyAlignment="1">
      <alignment horizontal="left" vertical="center" wrapText="1"/>
    </xf>
    <xf numFmtId="0" fontId="0" fillId="0" borderId="0" xfId="0" applyAlignment="1">
      <alignment horizontal="left" wrapText="1" indent="1"/>
    </xf>
    <xf numFmtId="0" fontId="6" fillId="0" borderId="0" xfId="0" applyFont="1"/>
    <xf numFmtId="0" fontId="0" fillId="14" borderId="4" xfId="0" applyFill="1" applyBorder="1"/>
    <xf numFmtId="165" fontId="6" fillId="0" borderId="0" xfId="0" applyNumberFormat="1" applyFont="1"/>
    <xf numFmtId="43" fontId="0" fillId="3" borderId="4" xfId="2" applyFont="1" applyFill="1" applyBorder="1" applyProtection="1">
      <protection locked="0"/>
    </xf>
    <xf numFmtId="44" fontId="0" fillId="0" borderId="4" xfId="1" applyFont="1" applyBorder="1" applyProtection="1"/>
    <xf numFmtId="0" fontId="7" fillId="0" borderId="0" xfId="0" applyFont="1" applyAlignment="1">
      <alignment vertical="center" wrapText="1"/>
    </xf>
    <xf numFmtId="0" fontId="0" fillId="0" borderId="0" xfId="0" applyAlignment="1">
      <alignment horizontal="center" vertical="top" wrapText="1"/>
    </xf>
    <xf numFmtId="14" fontId="15" fillId="3" borderId="4" xfId="0" applyNumberFormat="1" applyFont="1" applyFill="1" applyBorder="1" applyAlignment="1" applyProtection="1">
      <alignment horizontal="left"/>
      <protection locked="0"/>
    </xf>
    <xf numFmtId="0" fontId="14" fillId="0" borderId="0" xfId="0" applyFont="1" applyAlignment="1">
      <alignment horizontal="center" vertical="center" wrapText="1"/>
    </xf>
    <xf numFmtId="0" fontId="2" fillId="0" borderId="0" xfId="0" applyFont="1"/>
    <xf numFmtId="0" fontId="6" fillId="0" borderId="0" xfId="0" applyFont="1" applyAlignment="1">
      <alignment vertical="center"/>
    </xf>
    <xf numFmtId="0" fontId="6" fillId="0" borderId="4" xfId="0" applyFont="1" applyBorder="1" applyAlignment="1">
      <alignment horizontal="center"/>
    </xf>
    <xf numFmtId="0" fontId="2" fillId="0" borderId="0" xfId="0" applyFont="1" applyAlignment="1">
      <alignment horizontal="center"/>
    </xf>
    <xf numFmtId="0" fontId="6" fillId="0" borderId="4" xfId="0" applyFont="1" applyBorder="1" applyAlignment="1">
      <alignment horizontal="center" vertical="center"/>
    </xf>
    <xf numFmtId="165" fontId="0" fillId="3" borderId="4" xfId="0" applyNumberFormat="1" applyFill="1" applyBorder="1" applyAlignment="1" applyProtection="1">
      <alignment vertical="center" wrapText="1"/>
      <protection locked="0"/>
    </xf>
    <xf numFmtId="44" fontId="0" fillId="0" borderId="0" xfId="0" applyNumberFormat="1" applyAlignment="1">
      <alignment vertical="center" wrapText="1"/>
    </xf>
    <xf numFmtId="0" fontId="7" fillId="7" borderId="4" xfId="0" applyFont="1" applyFill="1" applyBorder="1" applyAlignment="1">
      <alignment vertical="center" wrapText="1"/>
    </xf>
    <xf numFmtId="0" fontId="0" fillId="0" borderId="4" xfId="0" applyBorder="1" applyAlignment="1">
      <alignment horizontal="left" vertical="center" wrapText="1"/>
    </xf>
    <xf numFmtId="0" fontId="6" fillId="0" borderId="4" xfId="0" applyFont="1" applyBorder="1" applyAlignment="1">
      <alignment horizontal="right" vertical="center" wrapText="1"/>
    </xf>
    <xf numFmtId="0" fontId="0" fillId="7" borderId="4" xfId="0" applyFill="1" applyBorder="1" applyAlignment="1">
      <alignment vertical="center" wrapText="1"/>
    </xf>
    <xf numFmtId="165" fontId="0" fillId="0" borderId="4" xfId="0" applyNumberFormat="1" applyBorder="1" applyAlignment="1">
      <alignment vertical="center" wrapText="1"/>
    </xf>
    <xf numFmtId="0" fontId="7" fillId="5" borderId="4" xfId="0" applyFont="1" applyFill="1" applyBorder="1" applyAlignment="1">
      <alignment vertical="center" wrapText="1"/>
    </xf>
    <xf numFmtId="165" fontId="0" fillId="0" borderId="0" xfId="0" applyNumberFormat="1" applyAlignment="1">
      <alignment vertical="center" wrapText="1"/>
    </xf>
    <xf numFmtId="165" fontId="7" fillId="4" borderId="4" xfId="1" applyNumberFormat="1" applyFont="1" applyFill="1" applyBorder="1" applyAlignment="1" applyProtection="1">
      <alignment vertical="center" wrapText="1"/>
    </xf>
    <xf numFmtId="165" fontId="0" fillId="10" borderId="4" xfId="1" applyNumberFormat="1" applyFont="1" applyFill="1" applyBorder="1" applyAlignment="1" applyProtection="1">
      <alignment vertical="center" wrapText="1"/>
    </xf>
    <xf numFmtId="165" fontId="7" fillId="0" borderId="4" xfId="0" applyNumberFormat="1" applyFont="1" applyFill="1" applyBorder="1" applyAlignment="1" applyProtection="1">
      <alignment vertical="center" wrapText="1"/>
    </xf>
    <xf numFmtId="165" fontId="8" fillId="0" borderId="4" xfId="1" applyNumberFormat="1" applyFont="1" applyFill="1" applyBorder="1" applyAlignment="1" applyProtection="1">
      <alignment vertical="center" wrapText="1"/>
    </xf>
    <xf numFmtId="9" fontId="0" fillId="0" borderId="4" xfId="3" applyFont="1" applyBorder="1" applyProtection="1"/>
    <xf numFmtId="43" fontId="0" fillId="0" borderId="4" xfId="2" applyFont="1" applyBorder="1" applyProtection="1"/>
    <xf numFmtId="166" fontId="0" fillId="0" borderId="4" xfId="2" applyNumberFormat="1" applyFont="1" applyBorder="1" applyProtection="1"/>
    <xf numFmtId="9" fontId="0" fillId="0" borderId="0" xfId="3" applyFont="1" applyProtection="1"/>
    <xf numFmtId="9" fontId="0" fillId="0" borderId="0" xfId="0" applyNumberFormat="1" applyProtection="1"/>
    <xf numFmtId="166" fontId="0" fillId="0" borderId="4" xfId="0" applyNumberFormat="1" applyBorder="1" applyProtection="1"/>
    <xf numFmtId="43" fontId="0" fillId="0" borderId="4" xfId="0" applyNumberFormat="1" applyBorder="1" applyProtection="1"/>
    <xf numFmtId="9" fontId="0" fillId="0" borderId="15" xfId="3" applyFont="1" applyFill="1" applyBorder="1" applyProtection="1"/>
    <xf numFmtId="43" fontId="0" fillId="0" borderId="0" xfId="2" applyFont="1" applyBorder="1" applyProtection="1"/>
    <xf numFmtId="167" fontId="0" fillId="3" borderId="4" xfId="3" applyNumberFormat="1" applyFont="1" applyFill="1" applyBorder="1" applyAlignment="1" applyProtection="1">
      <alignment vertical="center"/>
      <protection locked="0"/>
    </xf>
    <xf numFmtId="165" fontId="0" fillId="0" borderId="0" xfId="0" applyNumberFormat="1" applyAlignment="1" applyProtection="1">
      <alignment vertical="center"/>
    </xf>
    <xf numFmtId="165" fontId="0" fillId="8" borderId="0" xfId="0" applyNumberFormat="1" applyFill="1" applyAlignment="1" applyProtection="1">
      <alignment vertical="center"/>
    </xf>
    <xf numFmtId="165" fontId="0" fillId="0" borderId="0" xfId="0" applyNumberFormat="1" applyFill="1" applyProtection="1"/>
    <xf numFmtId="43" fontId="0" fillId="0" borderId="0" xfId="2" applyFont="1" applyProtection="1"/>
    <xf numFmtId="165" fontId="14" fillId="0" borderId="4" xfId="1" applyNumberFormat="1" applyFont="1" applyBorder="1" applyProtection="1"/>
    <xf numFmtId="44" fontId="0" fillId="13" borderId="4" xfId="1" applyFont="1" applyFill="1" applyBorder="1" applyProtection="1"/>
    <xf numFmtId="44" fontId="10" fillId="0" borderId="4" xfId="1" applyFont="1" applyBorder="1" applyProtection="1"/>
    <xf numFmtId="44" fontId="10" fillId="0" borderId="4" xfId="1" applyNumberFormat="1" applyFont="1" applyBorder="1" applyProtection="1"/>
    <xf numFmtId="0" fontId="0" fillId="0" borderId="0" xfId="0" applyAlignment="1" applyProtection="1">
      <alignment horizontal="left" vertical="center" wrapText="1"/>
    </xf>
    <xf numFmtId="0" fontId="0" fillId="12" borderId="5" xfId="0" applyFont="1" applyFill="1" applyBorder="1" applyAlignment="1" applyProtection="1">
      <alignment horizontal="center" vertical="center" wrapText="1"/>
    </xf>
    <xf numFmtId="0" fontId="0" fillId="12" borderId="6" xfId="0" applyFont="1" applyFill="1" applyBorder="1" applyAlignment="1" applyProtection="1">
      <alignment horizontal="center" vertical="center" wrapText="1"/>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3" borderId="5"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18" fillId="0" borderId="0" xfId="0" applyFont="1" applyAlignment="1" applyProtection="1">
      <alignment horizontal="left" vertical="center" wrapText="1"/>
    </xf>
    <xf numFmtId="0" fontId="3" fillId="0" borderId="0" xfId="0" applyFont="1" applyBorder="1" applyAlignment="1" applyProtection="1">
      <alignment horizontal="left" vertical="center" wrapText="1"/>
    </xf>
    <xf numFmtId="14" fontId="0" fillId="3" borderId="5" xfId="0" applyNumberFormat="1"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3" borderId="7" xfId="0" applyFont="1" applyFill="1" applyBorder="1" applyAlignment="1" applyProtection="1">
      <alignment horizontal="justify" vertical="top" wrapText="1"/>
      <protection locked="0"/>
    </xf>
    <xf numFmtId="0" fontId="2" fillId="3" borderId="2" xfId="0" applyFont="1" applyFill="1" applyBorder="1" applyAlignment="1" applyProtection="1">
      <alignment horizontal="justify" vertical="top" wrapText="1"/>
      <protection locked="0"/>
    </xf>
    <xf numFmtId="0" fontId="2" fillId="3" borderId="10" xfId="0" applyFont="1" applyFill="1" applyBorder="1" applyAlignment="1" applyProtection="1">
      <alignment horizontal="justify" vertical="top" wrapText="1"/>
      <protection locked="0"/>
    </xf>
    <xf numFmtId="0" fontId="2" fillId="3" borderId="12" xfId="0" applyFont="1" applyFill="1" applyBorder="1" applyAlignment="1" applyProtection="1">
      <alignment horizontal="justify" vertical="top" wrapText="1"/>
      <protection locked="0"/>
    </xf>
    <xf numFmtId="0" fontId="2" fillId="3" borderId="0" xfId="0" applyFont="1" applyFill="1" applyAlignment="1" applyProtection="1">
      <alignment horizontal="justify" vertical="top" wrapText="1"/>
      <protection locked="0"/>
    </xf>
    <xf numFmtId="0" fontId="2" fillId="3" borderId="13" xfId="0" applyFont="1" applyFill="1" applyBorder="1" applyAlignment="1" applyProtection="1">
      <alignment horizontal="justify" vertical="top" wrapText="1"/>
      <protection locked="0"/>
    </xf>
    <xf numFmtId="0" fontId="2" fillId="3" borderId="11" xfId="0" applyFont="1" applyFill="1" applyBorder="1" applyAlignment="1" applyProtection="1">
      <alignment horizontal="justify" vertical="top" wrapText="1"/>
      <protection locked="0"/>
    </xf>
    <xf numFmtId="0" fontId="2" fillId="3" borderId="1" xfId="0" applyFont="1" applyFill="1" applyBorder="1" applyAlignment="1" applyProtection="1">
      <alignment horizontal="justify" vertical="top" wrapText="1"/>
      <protection locked="0"/>
    </xf>
    <xf numFmtId="0" fontId="2" fillId="3" borderId="8" xfId="0" applyFont="1" applyFill="1" applyBorder="1" applyAlignment="1" applyProtection="1">
      <alignment horizontal="justify" vertical="top" wrapText="1"/>
      <protection locked="0"/>
    </xf>
    <xf numFmtId="0" fontId="15" fillId="3" borderId="5" xfId="0" applyFont="1" applyFill="1" applyBorder="1" applyAlignment="1" applyProtection="1">
      <alignment horizontal="left" vertical="center"/>
      <protection locked="0"/>
    </xf>
    <xf numFmtId="0" fontId="15" fillId="3" borderId="3" xfId="0" applyFont="1" applyFill="1" applyBorder="1" applyAlignment="1" applyProtection="1">
      <alignment horizontal="left" vertical="center"/>
      <protection locked="0"/>
    </xf>
    <xf numFmtId="0" fontId="15" fillId="3" borderId="6" xfId="0" applyFont="1" applyFill="1" applyBorder="1" applyAlignment="1" applyProtection="1">
      <alignment horizontal="left" vertical="center"/>
      <protection locked="0"/>
    </xf>
    <xf numFmtId="0" fontId="15" fillId="0" borderId="5" xfId="0" applyFont="1" applyFill="1" applyBorder="1" applyAlignment="1" applyProtection="1">
      <alignment horizontal="left"/>
    </xf>
    <xf numFmtId="0" fontId="15" fillId="0" borderId="3" xfId="0" applyFont="1" applyFill="1" applyBorder="1" applyAlignment="1" applyProtection="1">
      <alignment horizontal="left"/>
    </xf>
    <xf numFmtId="0" fontId="15" fillId="0" borderId="6" xfId="0" applyFont="1" applyFill="1" applyBorder="1" applyAlignment="1" applyProtection="1">
      <alignment horizontal="left"/>
    </xf>
    <xf numFmtId="0" fontId="15" fillId="3" borderId="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0" fillId="0" borderId="4" xfId="0" applyFont="1" applyBorder="1" applyAlignment="1" applyProtection="1">
      <alignment horizontal="center" vertical="center" wrapText="1"/>
    </xf>
    <xf numFmtId="0" fontId="0" fillId="0" borderId="4" xfId="0" applyFont="1" applyBorder="1" applyAlignment="1" applyProtection="1">
      <alignment horizontal="center" vertical="center"/>
    </xf>
    <xf numFmtId="0" fontId="0" fillId="0" borderId="4" xfId="0" applyBorder="1" applyAlignment="1">
      <alignment horizontal="center"/>
    </xf>
    <xf numFmtId="0" fontId="12" fillId="0" borderId="0" xfId="0" applyFont="1" applyAlignment="1">
      <alignment horizontal="left" vertical="center" wrapText="1"/>
    </xf>
    <xf numFmtId="0" fontId="0" fillId="0" borderId="4" xfId="0" applyBorder="1" applyAlignment="1">
      <alignment vertical="center" wrapText="1"/>
    </xf>
    <xf numFmtId="0" fontId="0" fillId="0" borderId="4" xfId="0" applyFont="1" applyBorder="1" applyAlignment="1" applyProtection="1">
      <alignment horizontal="center"/>
    </xf>
    <xf numFmtId="0" fontId="0" fillId="0" borderId="0" xfId="0" applyAlignment="1" applyProtection="1">
      <alignment horizontal="left" vertical="center"/>
    </xf>
    <xf numFmtId="0" fontId="6" fillId="0" borderId="9"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9" fillId="10" borderId="4" xfId="0" applyFont="1" applyFill="1" applyBorder="1" applyAlignment="1" applyProtection="1">
      <alignment vertical="center" wrapText="1"/>
    </xf>
    <xf numFmtId="0" fontId="0" fillId="10" borderId="4" xfId="0" applyFont="1" applyFill="1" applyBorder="1" applyAlignment="1" applyProtection="1">
      <alignment vertical="center" wrapText="1"/>
    </xf>
    <xf numFmtId="0" fontId="6" fillId="0" borderId="4" xfId="0" applyFont="1" applyBorder="1" applyAlignment="1" applyProtection="1">
      <alignment vertical="center" wrapText="1"/>
    </xf>
    <xf numFmtId="0" fontId="0" fillId="0" borderId="4" xfId="0" applyFont="1" applyBorder="1" applyAlignment="1" applyProtection="1">
      <alignment horizontal="left" vertical="center" wrapText="1"/>
    </xf>
    <xf numFmtId="0" fontId="6" fillId="0" borderId="4" xfId="0" applyFont="1" applyBorder="1" applyAlignment="1" applyProtection="1">
      <alignment horizontal="center"/>
    </xf>
    <xf numFmtId="0" fontId="6" fillId="0" borderId="0" xfId="0" applyFont="1" applyAlignment="1" applyProtection="1">
      <alignment horizontal="center" vertical="center" wrapText="1"/>
    </xf>
    <xf numFmtId="0" fontId="0" fillId="0" borderId="13" xfId="0" applyBorder="1" applyAlignment="1" applyProtection="1">
      <alignment horizontal="left" vertical="center" wrapText="1"/>
    </xf>
    <xf numFmtId="0" fontId="0" fillId="3" borderId="4" xfId="0" applyFill="1" applyBorder="1" applyAlignment="1" applyProtection="1">
      <alignment horizontal="left" vertical="center"/>
      <protection locked="0"/>
    </xf>
    <xf numFmtId="0" fontId="3" fillId="3" borderId="4" xfId="0" applyFont="1" applyFill="1" applyBorder="1" applyAlignment="1" applyProtection="1">
      <alignment horizontal="center" vertical="center" wrapText="1"/>
      <protection locked="0"/>
    </xf>
    <xf numFmtId="0" fontId="18" fillId="0" borderId="0" xfId="0" applyFont="1" applyAlignment="1" applyProtection="1">
      <alignment horizontal="left" vertical="center"/>
    </xf>
    <xf numFmtId="0" fontId="0" fillId="3" borderId="4" xfId="0" applyFill="1" applyBorder="1" applyAlignment="1" applyProtection="1">
      <alignment horizontal="center" vertical="center" wrapText="1"/>
      <protection locked="0"/>
    </xf>
    <xf numFmtId="0" fontId="0" fillId="3" borderId="4" xfId="0" applyFill="1" applyBorder="1" applyAlignment="1" applyProtection="1">
      <alignment horizontal="center"/>
      <protection locked="0"/>
    </xf>
    <xf numFmtId="0" fontId="0" fillId="0" borderId="4" xfId="0" applyBorder="1" applyAlignment="1" applyProtection="1">
      <alignment horizontal="center"/>
    </xf>
    <xf numFmtId="0" fontId="0" fillId="0" borderId="5"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3" fillId="0" borderId="0" xfId="0" applyFont="1" applyAlignment="1">
      <alignment horizontal="center" vertical="center" wrapText="1"/>
    </xf>
    <xf numFmtId="0" fontId="0" fillId="3" borderId="4" xfId="0" applyFill="1" applyBorder="1" applyAlignment="1" applyProtection="1">
      <alignment horizontal="left" vertical="top" wrapText="1"/>
      <protection locked="0"/>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1321838</xdr:colOff>
      <xdr:row>0</xdr:row>
      <xdr:rowOff>99060</xdr:rowOff>
    </xdr:from>
    <xdr:to>
      <xdr:col>2</xdr:col>
      <xdr:colOff>2659382</xdr:colOff>
      <xdr:row>1</xdr:row>
      <xdr:rowOff>7620</xdr:rowOff>
    </xdr:to>
    <xdr:grpSp>
      <xdr:nvGrpSpPr>
        <xdr:cNvPr id="2" name="Group 1">
          <a:extLst>
            <a:ext uri="{FF2B5EF4-FFF2-40B4-BE49-F238E27FC236}">
              <a16:creationId xmlns:a16="http://schemas.microsoft.com/office/drawing/2014/main" id="{2B6A8B5C-F11A-4286-8E3F-708891C2D9A0}"/>
            </a:ext>
          </a:extLst>
        </xdr:cNvPr>
        <xdr:cNvGrpSpPr/>
      </xdr:nvGrpSpPr>
      <xdr:grpSpPr>
        <a:xfrm>
          <a:off x="4877876" y="95250"/>
          <a:ext cx="1339449" cy="549275"/>
          <a:chOff x="0" y="0"/>
          <a:chExt cx="3603841" cy="1275512"/>
        </a:xfrm>
      </xdr:grpSpPr>
      <xdr:sp macro="" textlink="">
        <xdr:nvSpPr>
          <xdr:cNvPr id="3" name="Shape 97">
            <a:extLst>
              <a:ext uri="{FF2B5EF4-FFF2-40B4-BE49-F238E27FC236}">
                <a16:creationId xmlns:a16="http://schemas.microsoft.com/office/drawing/2014/main" id="{17B555E5-E61A-448F-B149-7953718BB9E3}"/>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F83BF78B-D688-4A37-A1BB-43DE51072662}"/>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E338F23D-D5D0-42B2-92AB-84DF03493A2A}"/>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58682697-0710-40F7-BEFF-789C21447608}"/>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D655624D-BD51-445C-8097-D8775AA281A6}"/>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9AB21470-5850-4265-BA45-3F814B64E8B8}"/>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0135EA7D-A8B2-4222-8E52-6C70C5D501C4}"/>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BE5A8DC9-57E5-421F-8D6B-2D4CE2B49212}"/>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22E66597-A031-4F89-A615-1886C48255A4}"/>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4FB8BDCC-67CC-4A23-AE6C-3C008B8B8D5F}"/>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C3EEE824-524B-44A8-8834-DB168A437B6D}"/>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77FA3C8E-5EC4-4E4E-98DE-17D01241B185}"/>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225B6AE2-2059-41B4-AD34-B93430B928D0}"/>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2BEAC2DE-F5AE-48EE-BC57-904029B9FC82}"/>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7EE3A23A-82CE-45EC-8FCC-6368CFBFC646}"/>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750E5FEF-3020-4DD1-8754-6A7D9B6151DF}"/>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F04EE667-22C5-4344-956D-77CDC51E932B}"/>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42358423-3848-4213-BAD1-046B41350DCB}"/>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A69D5D89-AAD8-4707-BC99-5C8DFE9E4AC3}"/>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4D3AAF49-CC15-4A2B-9513-CB5101E823F3}"/>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69C88D7C-D892-4150-B703-B443809FF904}"/>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894F93E1-AF8B-4A6E-884F-826A67107CF9}"/>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BD54B567-0CA9-4EB3-B082-FB30B23C2894}"/>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170E7A76-0941-4F19-86B8-51600E8F8644}"/>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A7C503EC-01AE-4356-80F1-3E642F00DE60}"/>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F94C6FB1-A2FE-4876-8192-54EA15651043}"/>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AD8477AA-8EA6-4A51-A1DC-F5C3D65A0864}"/>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7B723694-A816-459A-AB59-2E1E8CC28A07}"/>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11A423A0-5CCA-4A52-9F52-FA16E609BD82}"/>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DAC6182A-E5C8-45F9-9710-391D88B81B62}"/>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67B8EBBF-9CB4-4174-BAE0-E1B09F754E54}"/>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00FDB483-04ED-46D3-95E7-04D7406EB900}"/>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4474689E-DA82-4FEF-B165-A8A4FF0742BB}"/>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F45DCE58-37B4-4A79-9BDF-1EBCE0D79061}"/>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D4CC5E5F-116C-47EE-A5FB-83231CD2904A}"/>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DFCF3CA5-0E44-41E7-92F2-025E6DED6D88}"/>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D076E880-C17B-465E-9AE5-3D2A0C068506}"/>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1C24FD84-37EE-411D-89C3-01F7D81826C5}"/>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B7E6AFD8-C5C6-446C-94BB-E58C2EBD4257}"/>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71E04B20-6BE5-4224-AF62-42CBA2201B47}"/>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761EC230-3BA7-4C59-AFFE-5628CC41A911}"/>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68B5DF73-0414-4979-8F75-241E4BDA1C80}"/>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17D26D80-5DDC-4B3C-8F7D-DF4C98A5A579}"/>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F55B97AA-8199-4ECD-A120-966048AC86D4}"/>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836085B5-945D-413A-BBDE-F320B18FBC87}"/>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0DC4B660-7666-4297-968E-90E6EDFC03B2}"/>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3369C07B-1656-44EA-8252-EFFF9DCB3D57}"/>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26B81339-1B1E-4AD5-8D1C-C0F4C2C550D4}"/>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A6559C22-DBFC-4A15-954A-B4DE6009602C}"/>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6C61E428-3B93-45C3-BCCB-B02D965AB008}"/>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3C008027-AD05-478B-B1B3-7986ED49E4DD}"/>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897C9855-7EBF-44B4-BE37-C8AE35502C57}"/>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CCD76E6D-1B01-4918-999A-DBE8CAF451CB}"/>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41068FC9-398D-432E-B856-DF6B567B2AB2}"/>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BC3FA79E-8E30-460A-8B3C-13C9E9D91289}"/>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982980</xdr:colOff>
      <xdr:row>0</xdr:row>
      <xdr:rowOff>91440</xdr:rowOff>
    </xdr:from>
    <xdr:to>
      <xdr:col>2</xdr:col>
      <xdr:colOff>1172847</xdr:colOff>
      <xdr:row>1</xdr:row>
      <xdr:rowOff>0</xdr:rowOff>
    </xdr:to>
    <xdr:grpSp>
      <xdr:nvGrpSpPr>
        <xdr:cNvPr id="3" name="Group 2">
          <a:extLst>
            <a:ext uri="{FF2B5EF4-FFF2-40B4-BE49-F238E27FC236}">
              <a16:creationId xmlns:a16="http://schemas.microsoft.com/office/drawing/2014/main" id="{86473436-F5E1-4984-806A-92F5939FC24D}"/>
            </a:ext>
          </a:extLst>
        </xdr:cNvPr>
        <xdr:cNvGrpSpPr/>
      </xdr:nvGrpSpPr>
      <xdr:grpSpPr>
        <a:xfrm>
          <a:off x="5080560" y="95250"/>
          <a:ext cx="1310456" cy="539750"/>
          <a:chOff x="0" y="0"/>
          <a:chExt cx="3603841" cy="1275512"/>
        </a:xfrm>
      </xdr:grpSpPr>
      <xdr:sp macro="" textlink="">
        <xdr:nvSpPr>
          <xdr:cNvPr id="4" name="Shape 97">
            <a:extLst>
              <a:ext uri="{FF2B5EF4-FFF2-40B4-BE49-F238E27FC236}">
                <a16:creationId xmlns:a16="http://schemas.microsoft.com/office/drawing/2014/main" id="{22717E29-B979-47AB-B57F-DB1645EB790A}"/>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5" name="Shape 98">
            <a:extLst>
              <a:ext uri="{FF2B5EF4-FFF2-40B4-BE49-F238E27FC236}">
                <a16:creationId xmlns:a16="http://schemas.microsoft.com/office/drawing/2014/main" id="{9676DBF9-1E17-4ABA-90EF-E8F919995694}"/>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99">
            <a:extLst>
              <a:ext uri="{FF2B5EF4-FFF2-40B4-BE49-F238E27FC236}">
                <a16:creationId xmlns:a16="http://schemas.microsoft.com/office/drawing/2014/main" id="{3E8C5D5E-266C-4449-9459-3DA6F632F55B}"/>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7" name="Shape 100">
            <a:extLst>
              <a:ext uri="{FF2B5EF4-FFF2-40B4-BE49-F238E27FC236}">
                <a16:creationId xmlns:a16="http://schemas.microsoft.com/office/drawing/2014/main" id="{055C5743-3990-46EF-8502-9854AD3EA3AA}"/>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8" name="Shape 101">
            <a:extLst>
              <a:ext uri="{FF2B5EF4-FFF2-40B4-BE49-F238E27FC236}">
                <a16:creationId xmlns:a16="http://schemas.microsoft.com/office/drawing/2014/main" id="{31158CA1-69A3-430F-B692-FEBC438B673E}"/>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2">
            <a:extLst>
              <a:ext uri="{FF2B5EF4-FFF2-40B4-BE49-F238E27FC236}">
                <a16:creationId xmlns:a16="http://schemas.microsoft.com/office/drawing/2014/main" id="{FCCE6D66-D8C3-458F-8923-6F7736EF927E}"/>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3">
            <a:extLst>
              <a:ext uri="{FF2B5EF4-FFF2-40B4-BE49-F238E27FC236}">
                <a16:creationId xmlns:a16="http://schemas.microsoft.com/office/drawing/2014/main" id="{E72F428D-45D6-4B69-BA48-8EF4304E40AD}"/>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4">
            <a:extLst>
              <a:ext uri="{FF2B5EF4-FFF2-40B4-BE49-F238E27FC236}">
                <a16:creationId xmlns:a16="http://schemas.microsoft.com/office/drawing/2014/main" id="{15F0B4CD-6409-46D7-9267-457E37690A22}"/>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5">
            <a:extLst>
              <a:ext uri="{FF2B5EF4-FFF2-40B4-BE49-F238E27FC236}">
                <a16:creationId xmlns:a16="http://schemas.microsoft.com/office/drawing/2014/main" id="{7B1129C9-47A1-4BA1-8D28-60233D7D927B}"/>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6">
            <a:extLst>
              <a:ext uri="{FF2B5EF4-FFF2-40B4-BE49-F238E27FC236}">
                <a16:creationId xmlns:a16="http://schemas.microsoft.com/office/drawing/2014/main" id="{E2CE5BB9-63DD-44BA-ABB6-B5A6A9BFFC61}"/>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7">
            <a:extLst>
              <a:ext uri="{FF2B5EF4-FFF2-40B4-BE49-F238E27FC236}">
                <a16:creationId xmlns:a16="http://schemas.microsoft.com/office/drawing/2014/main" id="{147CC112-6C0E-493C-B8E8-528934E7E33E}"/>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5" name="Shape 108">
            <a:extLst>
              <a:ext uri="{FF2B5EF4-FFF2-40B4-BE49-F238E27FC236}">
                <a16:creationId xmlns:a16="http://schemas.microsoft.com/office/drawing/2014/main" id="{5CFD8AD0-3282-49F2-A3C3-8B98220ADD15}"/>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09">
            <a:extLst>
              <a:ext uri="{FF2B5EF4-FFF2-40B4-BE49-F238E27FC236}">
                <a16:creationId xmlns:a16="http://schemas.microsoft.com/office/drawing/2014/main" id="{BA8634E5-FD9D-4CBC-8536-09D5A88137D8}"/>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0">
            <a:extLst>
              <a:ext uri="{FF2B5EF4-FFF2-40B4-BE49-F238E27FC236}">
                <a16:creationId xmlns:a16="http://schemas.microsoft.com/office/drawing/2014/main" id="{2399722F-5393-4D5B-ADAF-8474863AA24B}"/>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1">
            <a:extLst>
              <a:ext uri="{FF2B5EF4-FFF2-40B4-BE49-F238E27FC236}">
                <a16:creationId xmlns:a16="http://schemas.microsoft.com/office/drawing/2014/main" id="{F6504648-3A32-4B27-8620-5AAE98509EBF}"/>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2">
            <a:extLst>
              <a:ext uri="{FF2B5EF4-FFF2-40B4-BE49-F238E27FC236}">
                <a16:creationId xmlns:a16="http://schemas.microsoft.com/office/drawing/2014/main" id="{FD5E726E-FA7E-445E-A6FA-EF58A3D20FF0}"/>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3">
            <a:extLst>
              <a:ext uri="{FF2B5EF4-FFF2-40B4-BE49-F238E27FC236}">
                <a16:creationId xmlns:a16="http://schemas.microsoft.com/office/drawing/2014/main" id="{FA022F76-915F-4010-B103-C31950F62C17}"/>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4">
            <a:extLst>
              <a:ext uri="{FF2B5EF4-FFF2-40B4-BE49-F238E27FC236}">
                <a16:creationId xmlns:a16="http://schemas.microsoft.com/office/drawing/2014/main" id="{70693759-9100-421D-9BA4-13B45BC8E7B1}"/>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5">
            <a:extLst>
              <a:ext uri="{FF2B5EF4-FFF2-40B4-BE49-F238E27FC236}">
                <a16:creationId xmlns:a16="http://schemas.microsoft.com/office/drawing/2014/main" id="{F6B0759D-7B29-471F-B3B1-F2EE48BB88DE}"/>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6">
            <a:extLst>
              <a:ext uri="{FF2B5EF4-FFF2-40B4-BE49-F238E27FC236}">
                <a16:creationId xmlns:a16="http://schemas.microsoft.com/office/drawing/2014/main" id="{19C51BE7-CBC6-4063-8202-5098548389F4}"/>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7">
            <a:extLst>
              <a:ext uri="{FF2B5EF4-FFF2-40B4-BE49-F238E27FC236}">
                <a16:creationId xmlns:a16="http://schemas.microsoft.com/office/drawing/2014/main" id="{A9642FAC-CA3D-4D93-91BC-6DFB54F4C705}"/>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8">
            <a:extLst>
              <a:ext uri="{FF2B5EF4-FFF2-40B4-BE49-F238E27FC236}">
                <a16:creationId xmlns:a16="http://schemas.microsoft.com/office/drawing/2014/main" id="{551827BF-9C1F-4338-9597-6CAA73E3B04D}"/>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19">
            <a:extLst>
              <a:ext uri="{FF2B5EF4-FFF2-40B4-BE49-F238E27FC236}">
                <a16:creationId xmlns:a16="http://schemas.microsoft.com/office/drawing/2014/main" id="{58E6853F-402E-4CC9-A2FB-EA1166F2A55F}"/>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0">
            <a:extLst>
              <a:ext uri="{FF2B5EF4-FFF2-40B4-BE49-F238E27FC236}">
                <a16:creationId xmlns:a16="http://schemas.microsoft.com/office/drawing/2014/main" id="{94F574C2-2240-4354-9992-56B14A047094}"/>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1">
            <a:extLst>
              <a:ext uri="{FF2B5EF4-FFF2-40B4-BE49-F238E27FC236}">
                <a16:creationId xmlns:a16="http://schemas.microsoft.com/office/drawing/2014/main" id="{78B50D1F-8ED0-4171-ADE6-2175E98A6745}"/>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2">
            <a:extLst>
              <a:ext uri="{FF2B5EF4-FFF2-40B4-BE49-F238E27FC236}">
                <a16:creationId xmlns:a16="http://schemas.microsoft.com/office/drawing/2014/main" id="{F1C75395-0D5A-4041-B347-3BB8FEA183F6}"/>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3">
            <a:extLst>
              <a:ext uri="{FF2B5EF4-FFF2-40B4-BE49-F238E27FC236}">
                <a16:creationId xmlns:a16="http://schemas.microsoft.com/office/drawing/2014/main" id="{A8405A25-B24B-433E-AC77-9BBECDA9CF26}"/>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4">
            <a:extLst>
              <a:ext uri="{FF2B5EF4-FFF2-40B4-BE49-F238E27FC236}">
                <a16:creationId xmlns:a16="http://schemas.microsoft.com/office/drawing/2014/main" id="{B77BA43C-56AB-4372-870F-8ABE56588C24}"/>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5">
            <a:extLst>
              <a:ext uri="{FF2B5EF4-FFF2-40B4-BE49-F238E27FC236}">
                <a16:creationId xmlns:a16="http://schemas.microsoft.com/office/drawing/2014/main" id="{D9599164-E1A3-40CD-A17F-B010524BD937}"/>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6">
            <a:extLst>
              <a:ext uri="{FF2B5EF4-FFF2-40B4-BE49-F238E27FC236}">
                <a16:creationId xmlns:a16="http://schemas.microsoft.com/office/drawing/2014/main" id="{A87A0347-47D5-4187-ACE9-FD63524211F6}"/>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7">
            <a:extLst>
              <a:ext uri="{FF2B5EF4-FFF2-40B4-BE49-F238E27FC236}">
                <a16:creationId xmlns:a16="http://schemas.microsoft.com/office/drawing/2014/main" id="{D74F4258-EC3E-487F-9F83-62C5D01ADF39}"/>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8">
            <a:extLst>
              <a:ext uri="{FF2B5EF4-FFF2-40B4-BE49-F238E27FC236}">
                <a16:creationId xmlns:a16="http://schemas.microsoft.com/office/drawing/2014/main" id="{229F7C41-2ED2-4BA9-9E85-ACC7414F8B63}"/>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29">
            <a:extLst>
              <a:ext uri="{FF2B5EF4-FFF2-40B4-BE49-F238E27FC236}">
                <a16:creationId xmlns:a16="http://schemas.microsoft.com/office/drawing/2014/main" id="{3E5CC356-560E-49BB-9605-8612769F2C76}"/>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0">
            <a:extLst>
              <a:ext uri="{FF2B5EF4-FFF2-40B4-BE49-F238E27FC236}">
                <a16:creationId xmlns:a16="http://schemas.microsoft.com/office/drawing/2014/main" id="{9DF8022B-A8BC-43AC-B19E-3182C352B8B0}"/>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1">
            <a:extLst>
              <a:ext uri="{FF2B5EF4-FFF2-40B4-BE49-F238E27FC236}">
                <a16:creationId xmlns:a16="http://schemas.microsoft.com/office/drawing/2014/main" id="{13400CDA-9770-41A7-B4BB-FA268113B3A5}"/>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2">
            <a:extLst>
              <a:ext uri="{FF2B5EF4-FFF2-40B4-BE49-F238E27FC236}">
                <a16:creationId xmlns:a16="http://schemas.microsoft.com/office/drawing/2014/main" id="{6C7F93B0-97C2-4F09-A18C-BD0FAD0873E3}"/>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3">
            <a:extLst>
              <a:ext uri="{FF2B5EF4-FFF2-40B4-BE49-F238E27FC236}">
                <a16:creationId xmlns:a16="http://schemas.microsoft.com/office/drawing/2014/main" id="{06F6E788-B24E-4469-AA4C-FB89F627BD2D}"/>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4">
            <a:extLst>
              <a:ext uri="{FF2B5EF4-FFF2-40B4-BE49-F238E27FC236}">
                <a16:creationId xmlns:a16="http://schemas.microsoft.com/office/drawing/2014/main" id="{9C757EB2-98B2-4227-9B1E-1362B7A19232}"/>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5">
            <a:extLst>
              <a:ext uri="{FF2B5EF4-FFF2-40B4-BE49-F238E27FC236}">
                <a16:creationId xmlns:a16="http://schemas.microsoft.com/office/drawing/2014/main" id="{5001242C-57AE-4FCF-AF83-49AADA41D655}"/>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6">
            <a:extLst>
              <a:ext uri="{FF2B5EF4-FFF2-40B4-BE49-F238E27FC236}">
                <a16:creationId xmlns:a16="http://schemas.microsoft.com/office/drawing/2014/main" id="{C76F5113-2434-45F3-A539-7709AC6BB006}"/>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7">
            <a:extLst>
              <a:ext uri="{FF2B5EF4-FFF2-40B4-BE49-F238E27FC236}">
                <a16:creationId xmlns:a16="http://schemas.microsoft.com/office/drawing/2014/main" id="{120C8975-4C04-49CD-BA0E-DE1F7D7AD2C3}"/>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8">
            <a:extLst>
              <a:ext uri="{FF2B5EF4-FFF2-40B4-BE49-F238E27FC236}">
                <a16:creationId xmlns:a16="http://schemas.microsoft.com/office/drawing/2014/main" id="{B28C97DB-730D-445E-A0C6-460C4AD1F53C}"/>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39">
            <a:extLst>
              <a:ext uri="{FF2B5EF4-FFF2-40B4-BE49-F238E27FC236}">
                <a16:creationId xmlns:a16="http://schemas.microsoft.com/office/drawing/2014/main" id="{6E51144F-78E8-434A-AD35-B5BD49F3FCD3}"/>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0">
            <a:extLst>
              <a:ext uri="{FF2B5EF4-FFF2-40B4-BE49-F238E27FC236}">
                <a16:creationId xmlns:a16="http://schemas.microsoft.com/office/drawing/2014/main" id="{71E0B956-3FC9-464F-8AFB-3845C8222AD6}"/>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1">
            <a:extLst>
              <a:ext uri="{FF2B5EF4-FFF2-40B4-BE49-F238E27FC236}">
                <a16:creationId xmlns:a16="http://schemas.microsoft.com/office/drawing/2014/main" id="{B96C0A36-E140-4B9F-8D1D-09D2B1C83641}"/>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2">
            <a:extLst>
              <a:ext uri="{FF2B5EF4-FFF2-40B4-BE49-F238E27FC236}">
                <a16:creationId xmlns:a16="http://schemas.microsoft.com/office/drawing/2014/main" id="{0B94A56E-0D30-4D02-8792-F6F36708B123}"/>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3">
            <a:extLst>
              <a:ext uri="{FF2B5EF4-FFF2-40B4-BE49-F238E27FC236}">
                <a16:creationId xmlns:a16="http://schemas.microsoft.com/office/drawing/2014/main" id="{BAF1A85B-7B81-4915-B35F-C34F8125EC03}"/>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4">
            <a:extLst>
              <a:ext uri="{FF2B5EF4-FFF2-40B4-BE49-F238E27FC236}">
                <a16:creationId xmlns:a16="http://schemas.microsoft.com/office/drawing/2014/main" id="{FA6CA643-E66B-42D5-9419-687242A7FCD3}"/>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5">
            <a:extLst>
              <a:ext uri="{FF2B5EF4-FFF2-40B4-BE49-F238E27FC236}">
                <a16:creationId xmlns:a16="http://schemas.microsoft.com/office/drawing/2014/main" id="{6CE8F053-5C04-48D7-A205-4863367C8C56}"/>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6">
            <a:extLst>
              <a:ext uri="{FF2B5EF4-FFF2-40B4-BE49-F238E27FC236}">
                <a16:creationId xmlns:a16="http://schemas.microsoft.com/office/drawing/2014/main" id="{D485505D-D8C0-4CE1-A5A9-9067EE058C1E}"/>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7">
            <a:extLst>
              <a:ext uri="{FF2B5EF4-FFF2-40B4-BE49-F238E27FC236}">
                <a16:creationId xmlns:a16="http://schemas.microsoft.com/office/drawing/2014/main" id="{650BB84B-3C63-4FF9-9C21-547A0619E4D9}"/>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8">
            <a:extLst>
              <a:ext uri="{FF2B5EF4-FFF2-40B4-BE49-F238E27FC236}">
                <a16:creationId xmlns:a16="http://schemas.microsoft.com/office/drawing/2014/main" id="{A6C1F63A-0EC4-45D4-B24F-90D7D5404FB3}"/>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49">
            <a:extLst>
              <a:ext uri="{FF2B5EF4-FFF2-40B4-BE49-F238E27FC236}">
                <a16:creationId xmlns:a16="http://schemas.microsoft.com/office/drawing/2014/main" id="{1A54BBF3-4D92-4CAC-8651-FF908580EE12}"/>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0">
            <a:extLst>
              <a:ext uri="{FF2B5EF4-FFF2-40B4-BE49-F238E27FC236}">
                <a16:creationId xmlns:a16="http://schemas.microsoft.com/office/drawing/2014/main" id="{BFD7D702-4404-4C91-9380-06F50BF2B850}"/>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8" name="Shape 151">
            <a:extLst>
              <a:ext uri="{FF2B5EF4-FFF2-40B4-BE49-F238E27FC236}">
                <a16:creationId xmlns:a16="http://schemas.microsoft.com/office/drawing/2014/main" id="{81B5A741-5F2E-49E8-AC87-E98EA8A502C0}"/>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1334814</xdr:colOff>
      <xdr:row>0</xdr:row>
      <xdr:rowOff>76200</xdr:rowOff>
    </xdr:from>
    <xdr:to>
      <xdr:col>2</xdr:col>
      <xdr:colOff>236482</xdr:colOff>
      <xdr:row>1</xdr:row>
      <xdr:rowOff>28575</xdr:rowOff>
    </xdr:to>
    <xdr:grpSp>
      <xdr:nvGrpSpPr>
        <xdr:cNvPr id="2" name="Group 1">
          <a:extLst>
            <a:ext uri="{FF2B5EF4-FFF2-40B4-BE49-F238E27FC236}">
              <a16:creationId xmlns:a16="http://schemas.microsoft.com/office/drawing/2014/main" id="{CD5AF5CA-E4F1-4E87-A7E3-64FD0AB6EDA7}"/>
            </a:ext>
          </a:extLst>
        </xdr:cNvPr>
        <xdr:cNvGrpSpPr/>
      </xdr:nvGrpSpPr>
      <xdr:grpSpPr>
        <a:xfrm>
          <a:off x="4535214" y="76200"/>
          <a:ext cx="1780123" cy="588645"/>
          <a:chOff x="0" y="0"/>
          <a:chExt cx="3603841" cy="1275512"/>
        </a:xfrm>
      </xdr:grpSpPr>
      <xdr:sp macro="" textlink="">
        <xdr:nvSpPr>
          <xdr:cNvPr id="3" name="Shape 97">
            <a:extLst>
              <a:ext uri="{FF2B5EF4-FFF2-40B4-BE49-F238E27FC236}">
                <a16:creationId xmlns:a16="http://schemas.microsoft.com/office/drawing/2014/main" id="{2D1FC4CB-8F4B-469A-93D9-3A0FD74314C6}"/>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0B38BECD-04AF-4D90-B73F-077C32A82901}"/>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4A19CE87-D2FF-4F9E-B331-E2C0C84E7273}"/>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BED00385-B45A-4372-BA84-EB3BEE23B933}"/>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9CE4E597-F1AA-4A2D-8E35-BF3C07F1ADBC}"/>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578A1502-BAEE-4319-9355-58B1FBB99ED8}"/>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C16BF089-8724-4F60-89D9-C8CD28DE1F11}"/>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E5F6232A-5FBE-491E-81EE-5482ADB3AAC4}"/>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B6D0068B-7FE2-415E-A035-73F944CE7630}"/>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36A9DACB-9036-4852-964E-9EDCEFC69279}"/>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57BBC814-66E7-4E84-891F-6D6EF50F1901}"/>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0DE9482D-28E0-4D52-875C-26F3DE81CF9F}"/>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5D6C3626-7C4D-4139-9457-8ECBD1AF78C0}"/>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B983B2A6-4AFB-43E1-A335-67730AFF7259}"/>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6B962BD3-2AB3-44C3-B7D0-64F6ABD1D035}"/>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7D461566-BA2B-41CF-877B-E565AEEE518A}"/>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54A533EA-47D7-4A38-B814-71888E3AE327}"/>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A6609D9C-CF6B-44E0-B6CE-AD423D687E07}"/>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59A98992-AD83-41B8-A983-EDAB35AECC85}"/>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BAC802E6-67FF-4884-B78E-F373B8D1CEB5}"/>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5E3511A4-68A0-4922-AFBD-3A1C9C3EB0E8}"/>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DF4B9F6C-9E3E-4D61-9ED2-A813880384D8}"/>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DAE0F1A2-61B2-4C9B-BC6E-E16BA825A2DA}"/>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26661925-3F08-47DC-8954-8FC9E21EC879}"/>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565BFCF5-BA8A-426C-8D47-C755ACB86A91}"/>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701A4D04-CA7F-40D8-8E72-99F69E65B8E7}"/>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F9591234-516A-46A8-8E4F-AF0D4A131E5A}"/>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26CB8F4B-46EB-4AF4-B149-251EB2C7F6C2}"/>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9DAFB902-02B7-429C-BD49-599A742CB30A}"/>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396F229D-9811-4D8E-B89B-3771F0F488E2}"/>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37EAFBDC-2123-4B31-972D-4940FCCFF703}"/>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EC7CDAB4-3375-4637-8F16-D8B9F349D55A}"/>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9347E4AD-E394-4451-8A4F-8B45E2637BED}"/>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98F93C20-4485-4D49-95D4-75381BB78D96}"/>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0679CB61-CEAA-4BBF-8771-A2A0AFEB5241}"/>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59452F05-9265-4266-820C-9858C4E7F64E}"/>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83F17532-7B72-4532-90D1-E4C32E80C534}"/>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0F187842-3DA6-4E86-8DC6-7EB6575F901C}"/>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7B017043-8962-412B-A747-A18FB0E06347}"/>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023B5008-ABBA-4009-85CF-C4D03C81605A}"/>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C1FFF328-F099-44D5-A1F0-AD987896762B}"/>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10F7CD07-F6A3-4073-9BA5-4D0BFCB32895}"/>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FB982EAE-378E-474F-B54B-A022975090AF}"/>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36E9CA10-486F-4E14-9912-13276B5A701B}"/>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618C3171-DAAE-4C19-8CCB-036C163D3884}"/>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0141FD86-A224-4064-AE35-DA7B1CDFC397}"/>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34D067AF-0AA3-411D-BD3F-4E4D7D91C8D3}"/>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927B7716-B4C7-44B6-946C-2AD463C9B83F}"/>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6B12F61C-B05C-4FB2-BAC2-1B9B0CC3EC6C}"/>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D6CC03CC-4016-4481-9C89-6D392C8056B6}"/>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FA4B5A1B-2C3C-4876-A61A-EABE663BE26B}"/>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2A5AD7FC-9115-4ACD-B2B1-C60BD9E2C0FC}"/>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437EF992-3645-4E17-B699-3F5F940709D2}"/>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627D344D-4465-46A3-AAA4-AFA97ADB9C75}"/>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738C7E64-DFB3-458D-A1F5-9FCC0CF6C2A3}"/>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394934</xdr:colOff>
      <xdr:row>0</xdr:row>
      <xdr:rowOff>51773</xdr:rowOff>
    </xdr:from>
    <xdr:to>
      <xdr:col>10</xdr:col>
      <xdr:colOff>555625</xdr:colOff>
      <xdr:row>1</xdr:row>
      <xdr:rowOff>342900</xdr:rowOff>
    </xdr:to>
    <xdr:pic>
      <xdr:nvPicPr>
        <xdr:cNvPr id="2" name="Picture 6" descr="ADOH new png.png">
          <a:extLst>
            <a:ext uri="{FF2B5EF4-FFF2-40B4-BE49-F238E27FC236}">
              <a16:creationId xmlns:a16="http://schemas.microsoft.com/office/drawing/2014/main" id="{60C18348-0C44-41A4-9207-174E0E70D106}"/>
            </a:ext>
          </a:extLst>
        </xdr:cNvPr>
        <xdr:cNvPicPr>
          <a:picLocks noChangeAspect="1"/>
        </xdr:cNvPicPr>
      </xdr:nvPicPr>
      <xdr:blipFill>
        <a:blip xmlns:r="http://schemas.openxmlformats.org/officeDocument/2006/relationships" r:embed="rId1" cstate="print"/>
        <a:srcRect/>
        <a:stretch>
          <a:fillRect/>
        </a:stretch>
      </xdr:blipFill>
      <xdr:spPr bwMode="auto">
        <a:xfrm>
          <a:off x="7342469" y="55583"/>
          <a:ext cx="1109381" cy="43971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1053829</xdr:colOff>
      <xdr:row>0</xdr:row>
      <xdr:rowOff>95250</xdr:rowOff>
    </xdr:from>
    <xdr:to>
      <xdr:col>2</xdr:col>
      <xdr:colOff>789942</xdr:colOff>
      <xdr:row>0</xdr:row>
      <xdr:rowOff>479628</xdr:rowOff>
    </xdr:to>
    <xdr:grpSp>
      <xdr:nvGrpSpPr>
        <xdr:cNvPr id="2" name="Group 1">
          <a:extLst>
            <a:ext uri="{FF2B5EF4-FFF2-40B4-BE49-F238E27FC236}">
              <a16:creationId xmlns:a16="http://schemas.microsoft.com/office/drawing/2014/main" id="{C4A02509-FC25-4F5A-AD6D-32A6980B0A67}"/>
            </a:ext>
          </a:extLst>
        </xdr:cNvPr>
        <xdr:cNvGrpSpPr/>
      </xdr:nvGrpSpPr>
      <xdr:grpSpPr>
        <a:xfrm>
          <a:off x="5426127" y="91440"/>
          <a:ext cx="1040967" cy="384378"/>
          <a:chOff x="0" y="0"/>
          <a:chExt cx="3603841" cy="1275512"/>
        </a:xfrm>
      </xdr:grpSpPr>
      <xdr:sp macro="" textlink="">
        <xdr:nvSpPr>
          <xdr:cNvPr id="3" name="Shape 97">
            <a:extLst>
              <a:ext uri="{FF2B5EF4-FFF2-40B4-BE49-F238E27FC236}">
                <a16:creationId xmlns:a16="http://schemas.microsoft.com/office/drawing/2014/main" id="{5458BFA5-F751-4D7F-A5B6-05B323B419C1}"/>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1B68E455-8C5F-4276-9257-392DB896C8A9}"/>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47B4E716-62A0-4A9D-9D83-566BA2412F97}"/>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2CFA563E-FC8E-46E4-A157-6CB407CE9F2B}"/>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2EDE992C-2111-4968-ADCA-35A46AE98B32}"/>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E61DA899-4726-4D50-9ABB-10005C4062E1}"/>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D6B755FE-D820-4FEF-923B-EC2FB744AA34}"/>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3ABAACCC-E196-4D2C-99E0-C042E31F7F4D}"/>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80BA7249-7BA4-4337-BA5D-35A5ADD21F66}"/>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388CE21B-DA33-4A11-A74B-9C4A5DC4C0B0}"/>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83C57D36-001D-494D-9F3D-523EDEE70295}"/>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CBC26139-5FD9-4624-9B3D-A1FA2FF0AEA6}"/>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960219B9-5561-4EBE-9B7F-BE4217FEA562}"/>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1BCBA0E0-B045-4E8A-9E93-6333308CA90B}"/>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0120B304-7B8C-4ED7-B3E5-AAFDC090E5FD}"/>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C57220C2-8BAB-44BA-B9FA-980EFA5E6C0C}"/>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971D39D1-15E7-436C-8B23-05F7809CDC53}"/>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E0C42002-E490-49D4-B03E-EEA27A42293D}"/>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C256400B-977C-48E7-872E-82D82FD3E6F4}"/>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FB07E042-24CB-4C45-9B78-3A329602C41C}"/>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92DDFF6C-BA82-4BFE-8EC2-D1FD6D8EF6A1}"/>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8EB7BBE5-CE9A-4CA2-9B8C-E623A0657F4D}"/>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89309FA0-C80C-4412-A3A8-3E4941E4EF6F}"/>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332F4FBE-A9DB-4153-BFC8-73ABD7BE71F0}"/>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7D6BFDA8-F834-4D09-991F-B9314C544711}"/>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8D2814AE-9E77-4971-8A8F-652436B4BCDF}"/>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424C00ED-07CD-40D4-B0A6-B585823CDC08}"/>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59E1898E-9816-449C-8A39-7521CE0BF9E8}"/>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A14FB297-5FC4-4B2B-BDC6-B24D9F0A4EE9}"/>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FA6B4EAE-1321-45CB-9A69-9277A82FAF8C}"/>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6630DE2C-D2A3-4597-AD78-18FBFCF3B238}"/>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E8212294-F4EE-4C5D-AE6C-345532842CDE}"/>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D50165BF-59D2-4A78-B0BB-BD90A1D09CBD}"/>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FF24374A-7271-490C-AB34-6DDDA3D2E3AD}"/>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2F9225D7-0D36-4EB1-9DF2-DC9A30FCFA44}"/>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716C2303-F7B7-4F29-BAD3-D4AF68874A3D}"/>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DE15F03F-4E0F-42B8-92D2-D0312FC42E0F}"/>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03777161-CF31-4DE5-B6B2-B4C257E8F9DF}"/>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5F976B27-115A-4B1D-92BD-1C673B0FEBCC}"/>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0622EFED-35E7-4E50-A8C7-C59548FDD8AF}"/>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7387A00B-C9E1-417F-AC30-45534E2720D9}"/>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48048B1F-25CB-4369-A45D-017779BA466F}"/>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08CB8701-5048-4A11-8BE7-877F3B1C929C}"/>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66BAD856-0AF6-42E4-A300-403875570B1A}"/>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3C2F8098-7887-4B33-A0BC-A38BDD00148A}"/>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674882DB-FA46-46D0-9CF7-D0BBA5906807}"/>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1373B96A-C24F-41FC-8140-A1E2C3E41D97}"/>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7537A9BE-CF54-4E88-8FA7-95B925EBF76C}"/>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0EA07AD0-08DD-4A00-BD2E-4C0B32F56075}"/>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2E1EBF35-C0AC-4AE6-A18B-C503925F87E9}"/>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6BEB730C-C663-4522-93C4-406EA4F86BE4}"/>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126EBF5F-7CD2-410F-8B26-BA5903C90782}"/>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05862088-BAAB-4E26-8FF1-08B1701E154C}"/>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050C3A7D-8795-4317-9B3D-67540EECE4B3}"/>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8E53B944-FB8A-4804-A658-F963A0F1D9FF}"/>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175260</xdr:colOff>
      <xdr:row>0</xdr:row>
      <xdr:rowOff>137160</xdr:rowOff>
    </xdr:from>
    <xdr:to>
      <xdr:col>2</xdr:col>
      <xdr:colOff>1454787</xdr:colOff>
      <xdr:row>0</xdr:row>
      <xdr:rowOff>556260</xdr:rowOff>
    </xdr:to>
    <xdr:grpSp>
      <xdr:nvGrpSpPr>
        <xdr:cNvPr id="2" name="Group 1">
          <a:extLst>
            <a:ext uri="{FF2B5EF4-FFF2-40B4-BE49-F238E27FC236}">
              <a16:creationId xmlns:a16="http://schemas.microsoft.com/office/drawing/2014/main" id="{B7D87FE3-8CC8-4A63-BAAC-24E93881ED0C}"/>
            </a:ext>
          </a:extLst>
        </xdr:cNvPr>
        <xdr:cNvGrpSpPr/>
      </xdr:nvGrpSpPr>
      <xdr:grpSpPr>
        <a:xfrm>
          <a:off x="5867400" y="133350"/>
          <a:ext cx="1285242" cy="419100"/>
          <a:chOff x="0" y="0"/>
          <a:chExt cx="3603841" cy="1275512"/>
        </a:xfrm>
      </xdr:grpSpPr>
      <xdr:sp macro="" textlink="">
        <xdr:nvSpPr>
          <xdr:cNvPr id="3" name="Shape 97">
            <a:extLst>
              <a:ext uri="{FF2B5EF4-FFF2-40B4-BE49-F238E27FC236}">
                <a16:creationId xmlns:a16="http://schemas.microsoft.com/office/drawing/2014/main" id="{B47D7760-830E-4AEA-AFD8-DDB8CF220A65}"/>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B8A6367F-C9B8-43AA-8980-BE5BB20DE86E}"/>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63CA6FFB-B5B8-496C-AC45-D83FA42F381C}"/>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3933F757-F2D4-4E1D-9BAF-74453C3A21D2}"/>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B16DE868-7FA3-4295-BC5B-BF8B615DE48F}"/>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6397ADF0-6573-4494-BFED-A3EF0664E468}"/>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8C3E009A-6304-4C4D-B9CE-A73ECC068129}"/>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3B385A70-65DC-48FD-BFBF-C9D4B0873E1E}"/>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5718AE06-71EE-4631-BE8A-F4C016F4E2EF}"/>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74F42C72-4AC2-4A39-B817-DB2103B56B4A}"/>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BFD08D50-DA55-4D11-8DFF-0D49BE9AD8A5}"/>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D734EC05-840A-48E7-B4A1-8EA75C52EDA0}"/>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1C61FF97-AE88-4B0D-9279-6714F1AE5A66}"/>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A4634843-D5C5-40F6-A6D5-AB1435528EAD}"/>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A9EE144E-F27B-4D4D-A4D5-B706935FE05A}"/>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6AD3122A-A6BC-4BCF-9507-1AE268635819}"/>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917F9C08-F9E3-467E-BA1F-4BFAA03BD3F2}"/>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05D5D709-3D07-4304-8FA8-3C5B245EAF1F}"/>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8A79FA69-E1FC-45AB-87F9-FBEAE77BFE88}"/>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58677BAB-F2AB-4365-8BC7-9F579E36DCE5}"/>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C1F74FCA-9A11-4EE2-B649-200510C89412}"/>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F9554AA2-DD00-4B59-93EF-6C0546DE3826}"/>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383B40D1-E5B1-4B84-B08F-D1AE59A70DA9}"/>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C432EC6B-194D-4BB9-AFB4-C0CF053745A1}"/>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8572976A-8C27-4CD8-A208-EC6E945A780A}"/>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0F9319B2-4756-42F6-A44A-5EDA6A890AEF}"/>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821A279E-B64F-45C9-A551-1381859D736B}"/>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4E17F735-D0A8-4AA9-91F4-BF4145C38992}"/>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3543769E-54EB-4831-8DDC-FC9CBC0C41BE}"/>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9266D2F1-4702-48BA-9D24-7BA6DFECC51D}"/>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BC5B1D31-BA73-42AB-A09D-EF070D53242C}"/>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229217F4-2A00-4E16-962B-8792F64351FB}"/>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D1472DC0-A694-4294-9E39-3D588CE1E135}"/>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67B917F4-9224-45D4-BD7D-9F6E9AEB3C5F}"/>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707E09AA-4E3A-41D6-B7D4-1535CA451318}"/>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F6DDDD59-4FE5-4168-8B69-9C3EBFDD01DD}"/>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B0210D1E-AA2C-485F-9FB0-C3ACB42584C8}"/>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A60F1047-C19F-4FA4-B045-3E936C90F7F4}"/>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FCD488FF-E066-4617-838D-0E2781DFD5A3}"/>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45A6EB71-6C9E-4F4E-BA5F-B35B2CB2DEF8}"/>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0D3251C7-5DFB-4008-B7D0-3DEFE4BE60E5}"/>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F7772661-1748-4E38-9FE5-E0AF347E110E}"/>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3B634D7D-C58C-4E8B-BFED-96A9E3085981}"/>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F6504DA3-4243-4CEA-BE09-3B4DAFD11424}"/>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46BFB062-B5D1-4692-9FF9-CB2A959FF59C}"/>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EBDF3C03-52FD-4830-9A7C-C8181DE070F8}"/>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F444CA2B-7E6C-4A07-AB1E-7E52A4BAC0BC}"/>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7E2B991C-61FC-4C0D-AE62-DAFD63CF0670}"/>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EA4C1F40-82CB-4C7D-B8DC-D7D44439B5FD}"/>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57B8EF41-329F-4EAA-B110-82DBF8EE6265}"/>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20542563-C7A6-412E-9464-67ACC87B9503}"/>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ED03E545-FA6C-45D9-990F-E616B609B5A7}"/>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C42E8D22-8C2F-45DE-BE7A-5481756C729F}"/>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D13A231D-A997-4206-827E-4E7CB7D1ACD7}"/>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BA2DD1F3-9934-4674-B6C6-E053BFDA8462}"/>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84813</xdr:colOff>
      <xdr:row>0</xdr:row>
      <xdr:rowOff>133350</xdr:rowOff>
    </xdr:from>
    <xdr:to>
      <xdr:col>5</xdr:col>
      <xdr:colOff>46993</xdr:colOff>
      <xdr:row>0</xdr:row>
      <xdr:rowOff>579438</xdr:rowOff>
    </xdr:to>
    <xdr:grpSp>
      <xdr:nvGrpSpPr>
        <xdr:cNvPr id="58" name="Group 57">
          <a:extLst>
            <a:ext uri="{FF2B5EF4-FFF2-40B4-BE49-F238E27FC236}">
              <a16:creationId xmlns:a16="http://schemas.microsoft.com/office/drawing/2014/main" id="{9BC8DB60-145D-4192-A215-AA23998CF406}"/>
            </a:ext>
          </a:extLst>
        </xdr:cNvPr>
        <xdr:cNvGrpSpPr/>
      </xdr:nvGrpSpPr>
      <xdr:grpSpPr>
        <a:xfrm>
          <a:off x="5067499" y="129540"/>
          <a:ext cx="1222258" cy="451803"/>
          <a:chOff x="0" y="0"/>
          <a:chExt cx="3603841" cy="1275512"/>
        </a:xfrm>
      </xdr:grpSpPr>
      <xdr:sp macro="" textlink="">
        <xdr:nvSpPr>
          <xdr:cNvPr id="59" name="Shape 97">
            <a:extLst>
              <a:ext uri="{FF2B5EF4-FFF2-40B4-BE49-F238E27FC236}">
                <a16:creationId xmlns:a16="http://schemas.microsoft.com/office/drawing/2014/main" id="{2A3AA21A-0ACD-FAE4-D01E-0DA6AE498FF8}"/>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60" name="Shape 98">
            <a:extLst>
              <a:ext uri="{FF2B5EF4-FFF2-40B4-BE49-F238E27FC236}">
                <a16:creationId xmlns:a16="http://schemas.microsoft.com/office/drawing/2014/main" id="{F396D615-650F-6939-B79C-AED1C89E6385}"/>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1" name="Shape 99">
            <a:extLst>
              <a:ext uri="{FF2B5EF4-FFF2-40B4-BE49-F238E27FC236}">
                <a16:creationId xmlns:a16="http://schemas.microsoft.com/office/drawing/2014/main" id="{26B4F142-E569-5DCB-96E6-25539A274967}"/>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2" name="Shape 100">
            <a:extLst>
              <a:ext uri="{FF2B5EF4-FFF2-40B4-BE49-F238E27FC236}">
                <a16:creationId xmlns:a16="http://schemas.microsoft.com/office/drawing/2014/main" id="{E27530EB-5A48-F5CA-9EA1-D6678CA28EED}"/>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63" name="Shape 101">
            <a:extLst>
              <a:ext uri="{FF2B5EF4-FFF2-40B4-BE49-F238E27FC236}">
                <a16:creationId xmlns:a16="http://schemas.microsoft.com/office/drawing/2014/main" id="{91812DCE-4A55-5AD0-CA3A-336743611ECC}"/>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4" name="Shape 102">
            <a:extLst>
              <a:ext uri="{FF2B5EF4-FFF2-40B4-BE49-F238E27FC236}">
                <a16:creationId xmlns:a16="http://schemas.microsoft.com/office/drawing/2014/main" id="{B0BC6EC0-B471-FDD0-DFDB-B22ABA9992D5}"/>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5" name="Shape 103">
            <a:extLst>
              <a:ext uri="{FF2B5EF4-FFF2-40B4-BE49-F238E27FC236}">
                <a16:creationId xmlns:a16="http://schemas.microsoft.com/office/drawing/2014/main" id="{5050AACA-B475-A0BC-9500-6C138240C610}"/>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6" name="Shape 104">
            <a:extLst>
              <a:ext uri="{FF2B5EF4-FFF2-40B4-BE49-F238E27FC236}">
                <a16:creationId xmlns:a16="http://schemas.microsoft.com/office/drawing/2014/main" id="{1B6111A9-EA6A-D8BF-A380-116DA3FF3EC6}"/>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7" name="Shape 105">
            <a:extLst>
              <a:ext uri="{FF2B5EF4-FFF2-40B4-BE49-F238E27FC236}">
                <a16:creationId xmlns:a16="http://schemas.microsoft.com/office/drawing/2014/main" id="{A4847F67-C1FF-F6B6-E500-7EA96B93511A}"/>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8" name="Shape 106">
            <a:extLst>
              <a:ext uri="{FF2B5EF4-FFF2-40B4-BE49-F238E27FC236}">
                <a16:creationId xmlns:a16="http://schemas.microsoft.com/office/drawing/2014/main" id="{8B16221E-F8DB-BA0C-B5F5-E74264747077}"/>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9" name="Shape 107">
            <a:extLst>
              <a:ext uri="{FF2B5EF4-FFF2-40B4-BE49-F238E27FC236}">
                <a16:creationId xmlns:a16="http://schemas.microsoft.com/office/drawing/2014/main" id="{43C2FC0B-BBEC-88C6-C50F-688321F0E836}"/>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70" name="Shape 108">
            <a:extLst>
              <a:ext uri="{FF2B5EF4-FFF2-40B4-BE49-F238E27FC236}">
                <a16:creationId xmlns:a16="http://schemas.microsoft.com/office/drawing/2014/main" id="{F010D60A-F24C-733C-9429-1C8A3AD1B3F9}"/>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1" name="Shape 109">
            <a:extLst>
              <a:ext uri="{FF2B5EF4-FFF2-40B4-BE49-F238E27FC236}">
                <a16:creationId xmlns:a16="http://schemas.microsoft.com/office/drawing/2014/main" id="{FB396C12-8F95-7E54-3204-D02CC424F5CA}"/>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2" name="Shape 110">
            <a:extLst>
              <a:ext uri="{FF2B5EF4-FFF2-40B4-BE49-F238E27FC236}">
                <a16:creationId xmlns:a16="http://schemas.microsoft.com/office/drawing/2014/main" id="{CABAD2F7-B1C8-569F-15C8-065BCC641E2E}"/>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3" name="Shape 111">
            <a:extLst>
              <a:ext uri="{FF2B5EF4-FFF2-40B4-BE49-F238E27FC236}">
                <a16:creationId xmlns:a16="http://schemas.microsoft.com/office/drawing/2014/main" id="{D63AB9AC-D0C2-F02A-99B8-7003F57F9718}"/>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4" name="Shape 112">
            <a:extLst>
              <a:ext uri="{FF2B5EF4-FFF2-40B4-BE49-F238E27FC236}">
                <a16:creationId xmlns:a16="http://schemas.microsoft.com/office/drawing/2014/main" id="{18DC129F-6CBF-D6F3-5994-29032B3A428E}"/>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5" name="Shape 113">
            <a:extLst>
              <a:ext uri="{FF2B5EF4-FFF2-40B4-BE49-F238E27FC236}">
                <a16:creationId xmlns:a16="http://schemas.microsoft.com/office/drawing/2014/main" id="{7359ABAA-20D4-F343-EA34-F8247B9BB2F4}"/>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6" name="Shape 114">
            <a:extLst>
              <a:ext uri="{FF2B5EF4-FFF2-40B4-BE49-F238E27FC236}">
                <a16:creationId xmlns:a16="http://schemas.microsoft.com/office/drawing/2014/main" id="{B686A6BF-F887-BE05-92B7-30E39976122A}"/>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7" name="Shape 115">
            <a:extLst>
              <a:ext uri="{FF2B5EF4-FFF2-40B4-BE49-F238E27FC236}">
                <a16:creationId xmlns:a16="http://schemas.microsoft.com/office/drawing/2014/main" id="{21C05353-4E91-9984-935C-CD7614A874E0}"/>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8" name="Shape 116">
            <a:extLst>
              <a:ext uri="{FF2B5EF4-FFF2-40B4-BE49-F238E27FC236}">
                <a16:creationId xmlns:a16="http://schemas.microsoft.com/office/drawing/2014/main" id="{AEDE8AAD-44B6-7EBA-7F98-623CB9213CF4}"/>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9" name="Shape 117">
            <a:extLst>
              <a:ext uri="{FF2B5EF4-FFF2-40B4-BE49-F238E27FC236}">
                <a16:creationId xmlns:a16="http://schemas.microsoft.com/office/drawing/2014/main" id="{A762D0A3-A0B6-0098-5476-63210E7F9EA7}"/>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0" name="Shape 118">
            <a:extLst>
              <a:ext uri="{FF2B5EF4-FFF2-40B4-BE49-F238E27FC236}">
                <a16:creationId xmlns:a16="http://schemas.microsoft.com/office/drawing/2014/main" id="{5A8A63C1-9495-F257-C910-A661ED1D8A05}"/>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1" name="Shape 119">
            <a:extLst>
              <a:ext uri="{FF2B5EF4-FFF2-40B4-BE49-F238E27FC236}">
                <a16:creationId xmlns:a16="http://schemas.microsoft.com/office/drawing/2014/main" id="{6F6C3AA1-6430-C813-8005-F30AF3D2F352}"/>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2" name="Shape 120">
            <a:extLst>
              <a:ext uri="{FF2B5EF4-FFF2-40B4-BE49-F238E27FC236}">
                <a16:creationId xmlns:a16="http://schemas.microsoft.com/office/drawing/2014/main" id="{C768F591-96B1-5B64-73ED-D4B9A34AC0F3}"/>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3" name="Shape 121">
            <a:extLst>
              <a:ext uri="{FF2B5EF4-FFF2-40B4-BE49-F238E27FC236}">
                <a16:creationId xmlns:a16="http://schemas.microsoft.com/office/drawing/2014/main" id="{F663FF67-DAE8-73C0-528D-550B8B7B1034}"/>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4" name="Shape 122">
            <a:extLst>
              <a:ext uri="{FF2B5EF4-FFF2-40B4-BE49-F238E27FC236}">
                <a16:creationId xmlns:a16="http://schemas.microsoft.com/office/drawing/2014/main" id="{5059316A-CD79-65EA-6DDC-2673EA4D91B7}"/>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5" name="Shape 123">
            <a:extLst>
              <a:ext uri="{FF2B5EF4-FFF2-40B4-BE49-F238E27FC236}">
                <a16:creationId xmlns:a16="http://schemas.microsoft.com/office/drawing/2014/main" id="{DC35F710-0EEC-BD62-B7C1-CE2F7D8947EA}"/>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6" name="Shape 124">
            <a:extLst>
              <a:ext uri="{FF2B5EF4-FFF2-40B4-BE49-F238E27FC236}">
                <a16:creationId xmlns:a16="http://schemas.microsoft.com/office/drawing/2014/main" id="{CF2E7B4A-1ED1-769D-4048-196172D3B2FC}"/>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7" name="Shape 125">
            <a:extLst>
              <a:ext uri="{FF2B5EF4-FFF2-40B4-BE49-F238E27FC236}">
                <a16:creationId xmlns:a16="http://schemas.microsoft.com/office/drawing/2014/main" id="{CD88CE9B-91B4-65DC-3F11-6FAED5FE3FC1}"/>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8" name="Shape 126">
            <a:extLst>
              <a:ext uri="{FF2B5EF4-FFF2-40B4-BE49-F238E27FC236}">
                <a16:creationId xmlns:a16="http://schemas.microsoft.com/office/drawing/2014/main" id="{30B2BE29-230F-09F8-CDBE-8A31C11414D3}"/>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9" name="Shape 127">
            <a:extLst>
              <a:ext uri="{FF2B5EF4-FFF2-40B4-BE49-F238E27FC236}">
                <a16:creationId xmlns:a16="http://schemas.microsoft.com/office/drawing/2014/main" id="{61AD0366-4B9B-FA71-5341-CE6487134099}"/>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0" name="Shape 128">
            <a:extLst>
              <a:ext uri="{FF2B5EF4-FFF2-40B4-BE49-F238E27FC236}">
                <a16:creationId xmlns:a16="http://schemas.microsoft.com/office/drawing/2014/main" id="{70BBFBF3-E4E3-9C5B-C18F-B2B427C12324}"/>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1" name="Shape 129">
            <a:extLst>
              <a:ext uri="{FF2B5EF4-FFF2-40B4-BE49-F238E27FC236}">
                <a16:creationId xmlns:a16="http://schemas.microsoft.com/office/drawing/2014/main" id="{6C90913A-962B-860F-3203-811227688D6D}"/>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2" name="Shape 130">
            <a:extLst>
              <a:ext uri="{FF2B5EF4-FFF2-40B4-BE49-F238E27FC236}">
                <a16:creationId xmlns:a16="http://schemas.microsoft.com/office/drawing/2014/main" id="{63AE997C-313A-EB80-8968-B9A03479BE83}"/>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3" name="Shape 131">
            <a:extLst>
              <a:ext uri="{FF2B5EF4-FFF2-40B4-BE49-F238E27FC236}">
                <a16:creationId xmlns:a16="http://schemas.microsoft.com/office/drawing/2014/main" id="{57593071-382D-70F6-1D2E-59224C469C99}"/>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4" name="Shape 132">
            <a:extLst>
              <a:ext uri="{FF2B5EF4-FFF2-40B4-BE49-F238E27FC236}">
                <a16:creationId xmlns:a16="http://schemas.microsoft.com/office/drawing/2014/main" id="{9818B52B-169F-D015-D28D-AF84C20731F6}"/>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5" name="Shape 133">
            <a:extLst>
              <a:ext uri="{FF2B5EF4-FFF2-40B4-BE49-F238E27FC236}">
                <a16:creationId xmlns:a16="http://schemas.microsoft.com/office/drawing/2014/main" id="{0F510DE3-E546-8455-760A-A6F90CA125FE}"/>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6" name="Shape 134">
            <a:extLst>
              <a:ext uri="{FF2B5EF4-FFF2-40B4-BE49-F238E27FC236}">
                <a16:creationId xmlns:a16="http://schemas.microsoft.com/office/drawing/2014/main" id="{60ECACF4-AC93-6BEB-7426-3C11D5F272A1}"/>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7" name="Shape 135">
            <a:extLst>
              <a:ext uri="{FF2B5EF4-FFF2-40B4-BE49-F238E27FC236}">
                <a16:creationId xmlns:a16="http://schemas.microsoft.com/office/drawing/2014/main" id="{49042431-90AA-1D45-FB15-CF9EF355D3D7}"/>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8" name="Shape 136">
            <a:extLst>
              <a:ext uri="{FF2B5EF4-FFF2-40B4-BE49-F238E27FC236}">
                <a16:creationId xmlns:a16="http://schemas.microsoft.com/office/drawing/2014/main" id="{01E8F26E-DE9A-71B6-E3E1-B49A8BD1C8EE}"/>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9" name="Shape 137">
            <a:extLst>
              <a:ext uri="{FF2B5EF4-FFF2-40B4-BE49-F238E27FC236}">
                <a16:creationId xmlns:a16="http://schemas.microsoft.com/office/drawing/2014/main" id="{D06C4241-776E-ECA3-C7A3-41E00C720658}"/>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0" name="Shape 138">
            <a:extLst>
              <a:ext uri="{FF2B5EF4-FFF2-40B4-BE49-F238E27FC236}">
                <a16:creationId xmlns:a16="http://schemas.microsoft.com/office/drawing/2014/main" id="{625953CC-07CB-F673-629F-85D42159231D}"/>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1" name="Shape 139">
            <a:extLst>
              <a:ext uri="{FF2B5EF4-FFF2-40B4-BE49-F238E27FC236}">
                <a16:creationId xmlns:a16="http://schemas.microsoft.com/office/drawing/2014/main" id="{A2D881C8-A8FF-F041-4E1A-7E985151B29B}"/>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2" name="Shape 140">
            <a:extLst>
              <a:ext uri="{FF2B5EF4-FFF2-40B4-BE49-F238E27FC236}">
                <a16:creationId xmlns:a16="http://schemas.microsoft.com/office/drawing/2014/main" id="{F4C36ACB-35BF-D817-67ED-2E81299C8FDF}"/>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3" name="Shape 141">
            <a:extLst>
              <a:ext uri="{FF2B5EF4-FFF2-40B4-BE49-F238E27FC236}">
                <a16:creationId xmlns:a16="http://schemas.microsoft.com/office/drawing/2014/main" id="{21FA1C6A-E25A-6AAB-D44B-141836E1D7FB}"/>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4" name="Shape 142">
            <a:extLst>
              <a:ext uri="{FF2B5EF4-FFF2-40B4-BE49-F238E27FC236}">
                <a16:creationId xmlns:a16="http://schemas.microsoft.com/office/drawing/2014/main" id="{FE843049-FFB2-89D0-DD01-1587BCBFF5B6}"/>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5" name="Shape 143">
            <a:extLst>
              <a:ext uri="{FF2B5EF4-FFF2-40B4-BE49-F238E27FC236}">
                <a16:creationId xmlns:a16="http://schemas.microsoft.com/office/drawing/2014/main" id="{BA3A8ED4-9630-FD9B-FF8C-9CBCF7E5B396}"/>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6" name="Shape 144">
            <a:extLst>
              <a:ext uri="{FF2B5EF4-FFF2-40B4-BE49-F238E27FC236}">
                <a16:creationId xmlns:a16="http://schemas.microsoft.com/office/drawing/2014/main" id="{F3D6C845-745E-6E55-FA09-C4A941262EBD}"/>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7" name="Shape 145">
            <a:extLst>
              <a:ext uri="{FF2B5EF4-FFF2-40B4-BE49-F238E27FC236}">
                <a16:creationId xmlns:a16="http://schemas.microsoft.com/office/drawing/2014/main" id="{D4679E82-E37A-8809-9482-78BA84B55B3E}"/>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8" name="Shape 146">
            <a:extLst>
              <a:ext uri="{FF2B5EF4-FFF2-40B4-BE49-F238E27FC236}">
                <a16:creationId xmlns:a16="http://schemas.microsoft.com/office/drawing/2014/main" id="{A7F2F7DA-10FB-EBCA-4478-8039F707F073}"/>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9" name="Shape 147">
            <a:extLst>
              <a:ext uri="{FF2B5EF4-FFF2-40B4-BE49-F238E27FC236}">
                <a16:creationId xmlns:a16="http://schemas.microsoft.com/office/drawing/2014/main" id="{D7F1ED52-478E-4773-C1FD-F30F25D8FC0E}"/>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0" name="Shape 148">
            <a:extLst>
              <a:ext uri="{FF2B5EF4-FFF2-40B4-BE49-F238E27FC236}">
                <a16:creationId xmlns:a16="http://schemas.microsoft.com/office/drawing/2014/main" id="{61909E45-286F-A5A1-2C9B-5364686DD466}"/>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1" name="Shape 149">
            <a:extLst>
              <a:ext uri="{FF2B5EF4-FFF2-40B4-BE49-F238E27FC236}">
                <a16:creationId xmlns:a16="http://schemas.microsoft.com/office/drawing/2014/main" id="{280CC2BC-8DAD-7F0C-EB36-0E79EE6286B4}"/>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2" name="Shape 150">
            <a:extLst>
              <a:ext uri="{FF2B5EF4-FFF2-40B4-BE49-F238E27FC236}">
                <a16:creationId xmlns:a16="http://schemas.microsoft.com/office/drawing/2014/main" id="{ABE189F7-1CCE-4183-8A91-262D7D5BE085}"/>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3" name="Shape 151">
            <a:extLst>
              <a:ext uri="{FF2B5EF4-FFF2-40B4-BE49-F238E27FC236}">
                <a16:creationId xmlns:a16="http://schemas.microsoft.com/office/drawing/2014/main" id="{E4F19DC4-E0C8-F3BD-1D14-539711C3C3D2}"/>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163830</xdr:colOff>
      <xdr:row>0</xdr:row>
      <xdr:rowOff>129540</xdr:rowOff>
    </xdr:from>
    <xdr:to>
      <xdr:col>4</xdr:col>
      <xdr:colOff>200025</xdr:colOff>
      <xdr:row>1</xdr:row>
      <xdr:rowOff>142875</xdr:rowOff>
    </xdr:to>
    <xdr:grpSp>
      <xdr:nvGrpSpPr>
        <xdr:cNvPr id="2" name="Group 1">
          <a:extLst>
            <a:ext uri="{FF2B5EF4-FFF2-40B4-BE49-F238E27FC236}">
              <a16:creationId xmlns:a16="http://schemas.microsoft.com/office/drawing/2014/main" id="{389EE078-5409-4253-B64C-FA34E70FCF04}"/>
            </a:ext>
          </a:extLst>
        </xdr:cNvPr>
        <xdr:cNvGrpSpPr/>
      </xdr:nvGrpSpPr>
      <xdr:grpSpPr>
        <a:xfrm>
          <a:off x="5622867" y="133350"/>
          <a:ext cx="1467851" cy="642620"/>
          <a:chOff x="0" y="0"/>
          <a:chExt cx="3603841" cy="1275512"/>
        </a:xfrm>
      </xdr:grpSpPr>
      <xdr:sp macro="" textlink="">
        <xdr:nvSpPr>
          <xdr:cNvPr id="3" name="Shape 97">
            <a:extLst>
              <a:ext uri="{FF2B5EF4-FFF2-40B4-BE49-F238E27FC236}">
                <a16:creationId xmlns:a16="http://schemas.microsoft.com/office/drawing/2014/main" id="{A98C0BE9-BB1D-4633-BD38-1D6A18017479}"/>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F7A17646-BAA5-442F-AAE5-16DF3CD51A9A}"/>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85B91312-88BC-473E-9A0B-C2D8450858CD}"/>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4B192C13-2C79-4562-9D89-690237E01727}"/>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0022DB15-68CA-441B-8145-60017A9C9786}"/>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F4946F9E-1D87-46A9-A686-668D03A7B441}"/>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A5863367-4050-4818-99FD-83496E8E9652}"/>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9431CB65-A1E7-4637-9CB1-07B8DA513F17}"/>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41EFEAF6-2437-4089-BA2B-04A61CF735D2}"/>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3EEAD46A-EE88-43CA-9656-5C3F9C6276A1}"/>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7B274722-B8E3-4979-9DE5-08C5943FF1E2}"/>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1D3EA6DB-87C9-4304-A8D2-69373E593941}"/>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02A8A571-846A-43A2-B12F-6C67E374AF13}"/>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D0EF2520-C0EB-49A4-A61F-5808CA487382}"/>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6CC4069B-8E13-4819-8C3E-EA3BEE46B0E7}"/>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37080758-E24D-4971-A6C8-5E5AD4329419}"/>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CD85C43D-48A9-4C8C-A7CE-E177C065C8E4}"/>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A81F8C9D-EC2F-4255-A464-3E5672CDF7F3}"/>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96C6DBCC-46B7-4A5D-8EA6-E16C15D5731E}"/>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C9F3CE90-530C-4B6D-8C72-009EFE502EEB}"/>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8C1CF0E3-1A3E-492D-92C3-62E97FC437A4}"/>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5B1C412B-2C3E-46C2-907C-0B9197D25C49}"/>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5B955894-FDF0-4D59-BE99-9439A3E8AB30}"/>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E0AE7C69-7470-4544-AC10-60F2AC75AFE1}"/>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A99B23E3-9D56-44FA-859B-C4DEBD99D4DF}"/>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5ECD1B8D-8A1B-4B2E-972B-59DB508B600C}"/>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A9CF1C68-9A0E-401C-90A7-D505BB62ECB6}"/>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CF908465-2200-4237-A5AA-B335299433E8}"/>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9B7E5978-96C7-435B-8EFF-403073F378E6}"/>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5BB3F85A-6E60-4862-9B70-7DAFDCD863E6}"/>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2F8023E8-D7A5-42C2-84E3-9BD7615F50B0}"/>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089586EF-F24B-4951-846D-A96E5548C76C}"/>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B51AE94D-8926-4745-86B1-928BEF07B7D6}"/>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08427883-32B8-4828-AF01-572F64026858}"/>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3A47D631-6B8F-4866-A8F2-7894A13461E2}"/>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9319B280-E371-481C-8AF5-92D43D5184F5}"/>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C8436D82-1918-44C1-B9AA-1B21074E1342}"/>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F79DA936-1044-489F-BC70-086F08EE8C47}"/>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934D9E10-2C2A-4FC7-92B9-688365F0798C}"/>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C2871B05-2F8B-4D25-B37D-2EC566FFF56F}"/>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F5088D1A-8B52-4998-8691-D7DA40EA98D7}"/>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31B8D410-E676-4618-89DA-44D62CAD843B}"/>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1F6C771C-4AF3-4B20-AFCD-F56432177422}"/>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12E551B6-8E4E-49AF-B7D8-6D46262F6C93}"/>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974C6065-570B-4370-BFE7-4A36CD55F7E3}"/>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335F062A-3523-4CF3-8E36-DCFA9E6CA8B7}"/>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25519055-175C-4692-BB6A-2A10698045AA}"/>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664B4545-A04C-490F-AFE5-834121FB6BEB}"/>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55572CE2-584F-4862-9EED-2B0BC7F33588}"/>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4AF5FE8E-7E1F-43EC-96AB-3F8F4CFC6EF8}"/>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8F9146CC-1E11-4099-AE41-824A860C1EEE}"/>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889A1F52-DD55-414C-BFA4-DE79DD0D8CA3}"/>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D7528088-0173-42AC-A1E7-45542A16ADC8}"/>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BADECF1B-BB81-479C-A3F5-36F9815A7B99}"/>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180E7509-A4B3-47B7-BF01-8FA8398912E5}"/>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164244</xdr:colOff>
      <xdr:row>0</xdr:row>
      <xdr:rowOff>92682</xdr:rowOff>
    </xdr:from>
    <xdr:to>
      <xdr:col>2</xdr:col>
      <xdr:colOff>452197</xdr:colOff>
      <xdr:row>0</xdr:row>
      <xdr:rowOff>631655</xdr:rowOff>
    </xdr:to>
    <xdr:grpSp>
      <xdr:nvGrpSpPr>
        <xdr:cNvPr id="2" name="Group 1">
          <a:extLst>
            <a:ext uri="{FF2B5EF4-FFF2-40B4-BE49-F238E27FC236}">
              <a16:creationId xmlns:a16="http://schemas.microsoft.com/office/drawing/2014/main" id="{65A11D62-999D-4944-8B53-11A2F4A4039F}"/>
            </a:ext>
          </a:extLst>
        </xdr:cNvPr>
        <xdr:cNvGrpSpPr/>
      </xdr:nvGrpSpPr>
      <xdr:grpSpPr>
        <a:xfrm>
          <a:off x="1139796" y="96492"/>
          <a:ext cx="1253981" cy="531353"/>
          <a:chOff x="0" y="0"/>
          <a:chExt cx="3603841" cy="1275512"/>
        </a:xfrm>
      </xdr:grpSpPr>
      <xdr:sp macro="" textlink="">
        <xdr:nvSpPr>
          <xdr:cNvPr id="3" name="Shape 97">
            <a:extLst>
              <a:ext uri="{FF2B5EF4-FFF2-40B4-BE49-F238E27FC236}">
                <a16:creationId xmlns:a16="http://schemas.microsoft.com/office/drawing/2014/main" id="{CD44B61E-0B57-459D-A5FA-D2BC0B226B63}"/>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AFBFB20E-A545-4845-A879-9F9079F74E64}"/>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BD7E7545-6EA7-4A3F-8AE0-044829FF646D}"/>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412FAC0F-D61A-49BB-9E7F-7774B2C84787}"/>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35CC03E5-887B-49BB-9089-E0241083EFAF}"/>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17462760-F33E-4914-B4CF-B69F54C76854}"/>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4557F61C-986A-47BD-A999-5A13D46C683D}"/>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59426385-6E6E-4CD1-B732-6D7008DAA782}"/>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ED0C43C1-43AB-450F-8325-EB5D4B021DFC}"/>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A28E4E5B-5969-46B9-8B5A-4611D942ECC5}"/>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6E056BE7-FC31-4038-AA7C-10A70956554E}"/>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F8915407-3F89-4DA0-85D8-45639AA00AB8}"/>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84903746-D2DA-4042-8A06-448CBF970167}"/>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3EE0E218-6CEB-456C-A54B-44BE7622BA3C}"/>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07AF840E-3178-4F82-B2A3-27DFBCE6EA52}"/>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EDC43486-EAC9-4FCE-95AE-8D0E0E3519F1}"/>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719ADECA-CC6D-428E-A6D2-BD40D5F0BE0F}"/>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73ECA3F3-F328-47D6-A3D4-EECC643FCFF2}"/>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332BF1D6-CEA7-433D-82C9-08961588C30B}"/>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CB5A240E-2550-45AF-8F7B-BD6D26D82A9F}"/>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0EF80006-3336-4946-89DD-5714FE9FC683}"/>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A4F30684-C275-4F19-AE6C-6C0E9125FA68}"/>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282B2A89-ABAD-423C-B561-1109371E9235}"/>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1C210BCA-16E3-48D1-AE24-34B5A20B8602}"/>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2D974937-F661-4319-9107-CC6077DB090C}"/>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A85BD594-AE4C-4F2C-8E2A-3AAD5924ADEF}"/>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6C9B3FD9-F31E-43A8-A0F3-CEE03534DDD2}"/>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F5784D26-5C77-4D67-B5E4-C29E1C45F2CA}"/>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BF8CD756-E5C5-4F83-8BAA-FC2B0B65395E}"/>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8446E92B-6799-4F6B-A712-10CED5F9BBF7}"/>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524A1A2F-B1C1-4ED2-88FE-3C92DB4BBD58}"/>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AC975668-32E0-42E0-A6B5-A62B4E637958}"/>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1D48774A-F049-4077-B9D0-C63AA5BADCBE}"/>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A47D027E-922F-4233-95D5-0EC8568E8DF1}"/>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C985F761-2EAC-40B3-A26C-1A96F9414F93}"/>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2A55095F-DA2C-43B0-B88C-7A1BFCAEFAE4}"/>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2D67DBF6-649B-4830-B514-137A12D1BD49}"/>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80A0AA06-C0E8-4653-83AF-0D1CFDC00F68}"/>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B54814A3-D574-44EF-94AD-0E0504A593E0}"/>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6AA2BB42-0064-4DCD-9058-9D63311C5492}"/>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9C044B78-0C21-474D-B451-7C0E1642A6E6}"/>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12EBDED7-5DB3-4391-83FA-0D363E1850FA}"/>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8F690FE5-F57A-444F-8261-059303F27548}"/>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D6771BF1-128F-44E2-A089-1D5D682FC71F}"/>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86A2187C-8211-4DE5-92B3-D60CF7144BB0}"/>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A539F549-0992-4255-8416-4B7F35CC3B6E}"/>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32EB12B6-4596-42D7-BB77-9F7316132BD8}"/>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D477AD35-2B64-4F4D-8E5F-5E7DD7455C3B}"/>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AB28E622-91BC-40E9-A8D0-296ECCBF0AA0}"/>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6DF68E48-49A4-466E-8D9D-9D73A6EFFB1F}"/>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C7D163B0-1DF3-4E2A-8BDA-95FDDF3DFA46}"/>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5828C11D-6550-40A4-932F-700CF179072C}"/>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3507D0D1-4D69-4C41-A702-ED7336BB3DD7}"/>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97F23B9A-C4F2-40B3-8166-C415C7C9C486}"/>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84C8274C-359E-43B7-8FEC-6398386EFC05}"/>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291879</xdr:colOff>
      <xdr:row>0</xdr:row>
      <xdr:rowOff>54582</xdr:rowOff>
    </xdr:from>
    <xdr:to>
      <xdr:col>6</xdr:col>
      <xdr:colOff>129540</xdr:colOff>
      <xdr:row>1</xdr:row>
      <xdr:rowOff>1100</xdr:rowOff>
    </xdr:to>
    <xdr:grpSp>
      <xdr:nvGrpSpPr>
        <xdr:cNvPr id="2" name="Group 1">
          <a:extLst>
            <a:ext uri="{FF2B5EF4-FFF2-40B4-BE49-F238E27FC236}">
              <a16:creationId xmlns:a16="http://schemas.microsoft.com/office/drawing/2014/main" id="{605CCABB-3FDE-4F7D-9FF4-128F1CC3CD5F}"/>
            </a:ext>
          </a:extLst>
        </xdr:cNvPr>
        <xdr:cNvGrpSpPr/>
      </xdr:nvGrpSpPr>
      <xdr:grpSpPr>
        <a:xfrm>
          <a:off x="3307494" y="58392"/>
          <a:ext cx="2159856" cy="580883"/>
          <a:chOff x="0" y="0"/>
          <a:chExt cx="3603841" cy="1275512"/>
        </a:xfrm>
      </xdr:grpSpPr>
      <xdr:sp macro="" textlink="">
        <xdr:nvSpPr>
          <xdr:cNvPr id="3" name="Shape 97">
            <a:extLst>
              <a:ext uri="{FF2B5EF4-FFF2-40B4-BE49-F238E27FC236}">
                <a16:creationId xmlns:a16="http://schemas.microsoft.com/office/drawing/2014/main" id="{30B8F075-5CC7-4759-A188-4D84EAC5DA9E}"/>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92218C45-E231-4DAA-89E9-542B46AC08D8}"/>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F3B2DE62-A69E-4EEF-9D5D-A64CDD1D3825}"/>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0A608DF0-60B9-45FB-A725-116D6C5E87D5}"/>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025C5DFE-3E89-4025-9C58-4ACDD33F9C20}"/>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BBAE9070-1B6F-478A-B976-93CC719A6CDE}"/>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80C9405C-DCF6-4E3C-A9A7-50442FD3350D}"/>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242D26AF-C9D0-48C8-9669-D90E8D3DE3F1}"/>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A3DCFEC2-B5CA-4439-BD3F-3034836E5321}"/>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6A6FD866-C686-4399-82C3-68CD36EAD2A3}"/>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09EF30F9-7EDC-4B0D-A702-D29C2D09E413}"/>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81A477F7-8D66-47B9-B865-971D86618CEE}"/>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53F2F51F-C8AD-4F7E-BF30-162D09103CF9}"/>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8BCE398C-4FCA-4097-AF5D-FDBC5A019069}"/>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E5273008-7F0E-4F57-BF6F-652632625983}"/>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63A6078F-3A65-43E6-8DED-3A7C4940CA7C}"/>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3484429A-5E0E-44F2-B3D1-F9BFDE94C20F}"/>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D4D27640-7AAA-4DD7-AF17-E8E9AFD028B8}"/>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7E6C9934-B02F-465A-A6D4-90CEAA312934}"/>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D0EF996C-DD3E-4DAB-A1BA-C78E385A4C9B}"/>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4C646847-0D30-47B9-9A72-244AC676D4A9}"/>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9BEA1272-3687-4E11-B0BB-2D025AAAB596}"/>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32E4D000-2795-47F8-B5EA-245AFBF7CB39}"/>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AD098351-C3A2-4477-9D3D-7CC4B1E24B0B}"/>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2980B337-218D-4834-81C3-7692747E5AA9}"/>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7DA7CA1F-F34B-472E-AE1B-E2B6C4BA04CE}"/>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1348113C-22BE-461E-9F64-26D1CECABAD8}"/>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248DC8D1-27D8-4C6C-AEDA-9BFCA72385A7}"/>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B4B56354-3E91-4B85-90CD-C06CC13ACC58}"/>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9E1C42D6-27D8-4192-8E55-C2586FBBB1DF}"/>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C4AF9153-F8BF-4E82-B7A3-F9C53142E363}"/>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2618DA3C-C407-4989-903A-C78FE0A20E89}"/>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2CF7BED6-CB7F-4C33-8659-23B1411697F9}"/>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B1E61A93-56D9-44E4-A605-F9234419BEC0}"/>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A973C9F8-5793-4024-AC11-CDDFB0C8FACC}"/>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EC00AC67-DBE5-414A-9818-6B36A78A8743}"/>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252A56B8-6D48-444A-B542-FC2606DECF26}"/>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27816F9B-D6BA-4B4F-B72F-61B68A32D40C}"/>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CEA54669-D308-4B54-8245-287DB7B773F5}"/>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C66DAD32-5755-4357-B39B-31237A8E3B02}"/>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9F2B156E-E836-4FF1-A33F-4F089A9CED26}"/>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8ED13151-34BD-4490-A950-31AD2866EF21}"/>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6CC8E3FE-ADFC-4F78-B26C-4AED2B1278CE}"/>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280A350E-2466-4CCC-91E1-400D14472ADF}"/>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B8DAEA1C-420F-47DC-BCEB-93D37B5FAB20}"/>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03C8CA31-4A93-4BA8-9BB1-55D29D223274}"/>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E928C2A4-735B-4DD5-9FCD-F4A6FEF31FCC}"/>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E373D703-0331-457F-9415-4F841FB73E75}"/>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6819CC13-E71D-4195-A108-41C00A5E761E}"/>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824A2AE9-FE31-455F-8A04-CED9EDFE999B}"/>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72AA53EC-1556-4AF3-8B45-928283FD6A6C}"/>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33F69F06-017B-4037-A52F-55974BABFFE2}"/>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634E76C2-53E6-4EAD-9CE3-CA86373E6F51}"/>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5A15E9DD-5940-4D8B-8630-7F36BA0E1605}"/>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5FCCC84A-4D03-4DDB-92C5-5515E6968296}"/>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1073739</xdr:colOff>
      <xdr:row>0</xdr:row>
      <xdr:rowOff>91440</xdr:rowOff>
    </xdr:from>
    <xdr:to>
      <xdr:col>3</xdr:col>
      <xdr:colOff>108857</xdr:colOff>
      <xdr:row>0</xdr:row>
      <xdr:rowOff>548640</xdr:rowOff>
    </xdr:to>
    <xdr:grpSp>
      <xdr:nvGrpSpPr>
        <xdr:cNvPr id="58" name="Group 57">
          <a:extLst>
            <a:ext uri="{FF2B5EF4-FFF2-40B4-BE49-F238E27FC236}">
              <a16:creationId xmlns:a16="http://schemas.microsoft.com/office/drawing/2014/main" id="{FC8C3CE8-D30B-448B-B038-EFB099003C52}"/>
            </a:ext>
          </a:extLst>
        </xdr:cNvPr>
        <xdr:cNvGrpSpPr/>
      </xdr:nvGrpSpPr>
      <xdr:grpSpPr>
        <a:xfrm>
          <a:off x="4201035" y="95250"/>
          <a:ext cx="1650683" cy="457200"/>
          <a:chOff x="0" y="0"/>
          <a:chExt cx="3603841" cy="1275512"/>
        </a:xfrm>
      </xdr:grpSpPr>
      <xdr:sp macro="" textlink="">
        <xdr:nvSpPr>
          <xdr:cNvPr id="59" name="Shape 97">
            <a:extLst>
              <a:ext uri="{FF2B5EF4-FFF2-40B4-BE49-F238E27FC236}">
                <a16:creationId xmlns:a16="http://schemas.microsoft.com/office/drawing/2014/main" id="{F25A907E-7F90-40F8-B2DE-ECDFC72EC5A4}"/>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60" name="Shape 98">
            <a:extLst>
              <a:ext uri="{FF2B5EF4-FFF2-40B4-BE49-F238E27FC236}">
                <a16:creationId xmlns:a16="http://schemas.microsoft.com/office/drawing/2014/main" id="{E70F15DE-33F5-4A28-AAD9-83F1C1E16A2F}"/>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1" name="Shape 99">
            <a:extLst>
              <a:ext uri="{FF2B5EF4-FFF2-40B4-BE49-F238E27FC236}">
                <a16:creationId xmlns:a16="http://schemas.microsoft.com/office/drawing/2014/main" id="{1F4A4BA7-110B-4258-B8ED-97194B5CCE11}"/>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2" name="Shape 100">
            <a:extLst>
              <a:ext uri="{FF2B5EF4-FFF2-40B4-BE49-F238E27FC236}">
                <a16:creationId xmlns:a16="http://schemas.microsoft.com/office/drawing/2014/main" id="{4F237545-1052-4A7A-8132-1C6ED6A00E7C}"/>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63" name="Shape 101">
            <a:extLst>
              <a:ext uri="{FF2B5EF4-FFF2-40B4-BE49-F238E27FC236}">
                <a16:creationId xmlns:a16="http://schemas.microsoft.com/office/drawing/2014/main" id="{BA23D331-1075-4D87-B9D0-EC643310EB50}"/>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4" name="Shape 102">
            <a:extLst>
              <a:ext uri="{FF2B5EF4-FFF2-40B4-BE49-F238E27FC236}">
                <a16:creationId xmlns:a16="http://schemas.microsoft.com/office/drawing/2014/main" id="{7E4BF780-8EEB-424F-884C-0D60A1A2862F}"/>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5" name="Shape 103">
            <a:extLst>
              <a:ext uri="{FF2B5EF4-FFF2-40B4-BE49-F238E27FC236}">
                <a16:creationId xmlns:a16="http://schemas.microsoft.com/office/drawing/2014/main" id="{A721C24D-A47A-4587-9FE4-8C8302D7E06B}"/>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6" name="Shape 104">
            <a:extLst>
              <a:ext uri="{FF2B5EF4-FFF2-40B4-BE49-F238E27FC236}">
                <a16:creationId xmlns:a16="http://schemas.microsoft.com/office/drawing/2014/main" id="{DFC92189-AD2C-4C8C-9A2D-83571C68D224}"/>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7" name="Shape 105">
            <a:extLst>
              <a:ext uri="{FF2B5EF4-FFF2-40B4-BE49-F238E27FC236}">
                <a16:creationId xmlns:a16="http://schemas.microsoft.com/office/drawing/2014/main" id="{34112659-49A3-455C-AFED-F139025AF3E0}"/>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8" name="Shape 106">
            <a:extLst>
              <a:ext uri="{FF2B5EF4-FFF2-40B4-BE49-F238E27FC236}">
                <a16:creationId xmlns:a16="http://schemas.microsoft.com/office/drawing/2014/main" id="{C708C4A9-1BA2-45F2-858A-8A4ECF497A5C}"/>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9" name="Shape 107">
            <a:extLst>
              <a:ext uri="{FF2B5EF4-FFF2-40B4-BE49-F238E27FC236}">
                <a16:creationId xmlns:a16="http://schemas.microsoft.com/office/drawing/2014/main" id="{B2196A26-0B0A-40C5-9538-1A0082D7B13F}"/>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70" name="Shape 108">
            <a:extLst>
              <a:ext uri="{FF2B5EF4-FFF2-40B4-BE49-F238E27FC236}">
                <a16:creationId xmlns:a16="http://schemas.microsoft.com/office/drawing/2014/main" id="{3CC1D1F5-FCB1-47D6-A4CC-7D3365144BD3}"/>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1" name="Shape 109">
            <a:extLst>
              <a:ext uri="{FF2B5EF4-FFF2-40B4-BE49-F238E27FC236}">
                <a16:creationId xmlns:a16="http://schemas.microsoft.com/office/drawing/2014/main" id="{0D0B1CFE-24C2-473B-ACB0-A8FB6DE139ED}"/>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2" name="Shape 110">
            <a:extLst>
              <a:ext uri="{FF2B5EF4-FFF2-40B4-BE49-F238E27FC236}">
                <a16:creationId xmlns:a16="http://schemas.microsoft.com/office/drawing/2014/main" id="{09F65B43-9CB7-4C78-A238-D281D054F6E9}"/>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3" name="Shape 111">
            <a:extLst>
              <a:ext uri="{FF2B5EF4-FFF2-40B4-BE49-F238E27FC236}">
                <a16:creationId xmlns:a16="http://schemas.microsoft.com/office/drawing/2014/main" id="{28C5A451-80A9-4F5B-9508-0325144B141A}"/>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4" name="Shape 112">
            <a:extLst>
              <a:ext uri="{FF2B5EF4-FFF2-40B4-BE49-F238E27FC236}">
                <a16:creationId xmlns:a16="http://schemas.microsoft.com/office/drawing/2014/main" id="{14DA5527-91D1-4A0C-AF3E-A17B444F3C47}"/>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5" name="Shape 113">
            <a:extLst>
              <a:ext uri="{FF2B5EF4-FFF2-40B4-BE49-F238E27FC236}">
                <a16:creationId xmlns:a16="http://schemas.microsoft.com/office/drawing/2014/main" id="{8977F164-F032-4B5D-BF72-04D0F7E02FCB}"/>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6" name="Shape 114">
            <a:extLst>
              <a:ext uri="{FF2B5EF4-FFF2-40B4-BE49-F238E27FC236}">
                <a16:creationId xmlns:a16="http://schemas.microsoft.com/office/drawing/2014/main" id="{2C56C65D-B933-4203-B0A8-0CD1F55583B9}"/>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7" name="Shape 115">
            <a:extLst>
              <a:ext uri="{FF2B5EF4-FFF2-40B4-BE49-F238E27FC236}">
                <a16:creationId xmlns:a16="http://schemas.microsoft.com/office/drawing/2014/main" id="{D1A29F60-6870-4CE4-B74D-01D8E10EE37C}"/>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8" name="Shape 116">
            <a:extLst>
              <a:ext uri="{FF2B5EF4-FFF2-40B4-BE49-F238E27FC236}">
                <a16:creationId xmlns:a16="http://schemas.microsoft.com/office/drawing/2014/main" id="{EF6BB42B-93EF-4725-8C1C-C0A695E3BBA7}"/>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9" name="Shape 117">
            <a:extLst>
              <a:ext uri="{FF2B5EF4-FFF2-40B4-BE49-F238E27FC236}">
                <a16:creationId xmlns:a16="http://schemas.microsoft.com/office/drawing/2014/main" id="{A1C2166A-AC92-49E2-8EDD-9A79D24676DA}"/>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0" name="Shape 118">
            <a:extLst>
              <a:ext uri="{FF2B5EF4-FFF2-40B4-BE49-F238E27FC236}">
                <a16:creationId xmlns:a16="http://schemas.microsoft.com/office/drawing/2014/main" id="{A2F56BE7-B7D4-4945-BAC3-DF1BC8F1AF2A}"/>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1" name="Shape 119">
            <a:extLst>
              <a:ext uri="{FF2B5EF4-FFF2-40B4-BE49-F238E27FC236}">
                <a16:creationId xmlns:a16="http://schemas.microsoft.com/office/drawing/2014/main" id="{9F4E03E7-79C5-4932-9D6C-7E869DE5388B}"/>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2" name="Shape 120">
            <a:extLst>
              <a:ext uri="{FF2B5EF4-FFF2-40B4-BE49-F238E27FC236}">
                <a16:creationId xmlns:a16="http://schemas.microsoft.com/office/drawing/2014/main" id="{C71C8517-E5E7-4705-95D8-A5CC2BF161F6}"/>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3" name="Shape 121">
            <a:extLst>
              <a:ext uri="{FF2B5EF4-FFF2-40B4-BE49-F238E27FC236}">
                <a16:creationId xmlns:a16="http://schemas.microsoft.com/office/drawing/2014/main" id="{D53291CB-FD71-4574-81D1-61BCE56B4083}"/>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4" name="Shape 122">
            <a:extLst>
              <a:ext uri="{FF2B5EF4-FFF2-40B4-BE49-F238E27FC236}">
                <a16:creationId xmlns:a16="http://schemas.microsoft.com/office/drawing/2014/main" id="{80CB1BD4-96D0-4ED9-80C7-DC52DC585335}"/>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5" name="Shape 123">
            <a:extLst>
              <a:ext uri="{FF2B5EF4-FFF2-40B4-BE49-F238E27FC236}">
                <a16:creationId xmlns:a16="http://schemas.microsoft.com/office/drawing/2014/main" id="{B2AA04C8-DA7B-4059-88B0-F3CA3D740668}"/>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6" name="Shape 124">
            <a:extLst>
              <a:ext uri="{FF2B5EF4-FFF2-40B4-BE49-F238E27FC236}">
                <a16:creationId xmlns:a16="http://schemas.microsoft.com/office/drawing/2014/main" id="{5B752462-F8C3-4BEC-9D5A-BDAD4B1E173B}"/>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7" name="Shape 125">
            <a:extLst>
              <a:ext uri="{FF2B5EF4-FFF2-40B4-BE49-F238E27FC236}">
                <a16:creationId xmlns:a16="http://schemas.microsoft.com/office/drawing/2014/main" id="{05D741B8-0230-439F-B314-3314CAC3B66B}"/>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8" name="Shape 126">
            <a:extLst>
              <a:ext uri="{FF2B5EF4-FFF2-40B4-BE49-F238E27FC236}">
                <a16:creationId xmlns:a16="http://schemas.microsoft.com/office/drawing/2014/main" id="{0B9AD9E8-31C8-4D7E-A327-E022079AFD98}"/>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9" name="Shape 127">
            <a:extLst>
              <a:ext uri="{FF2B5EF4-FFF2-40B4-BE49-F238E27FC236}">
                <a16:creationId xmlns:a16="http://schemas.microsoft.com/office/drawing/2014/main" id="{38E72116-F3DD-43D3-B554-B07D751C48AA}"/>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0" name="Shape 128">
            <a:extLst>
              <a:ext uri="{FF2B5EF4-FFF2-40B4-BE49-F238E27FC236}">
                <a16:creationId xmlns:a16="http://schemas.microsoft.com/office/drawing/2014/main" id="{B86E3D18-26E8-458F-AF38-DD6FD5527B57}"/>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1" name="Shape 129">
            <a:extLst>
              <a:ext uri="{FF2B5EF4-FFF2-40B4-BE49-F238E27FC236}">
                <a16:creationId xmlns:a16="http://schemas.microsoft.com/office/drawing/2014/main" id="{638F5A0C-6E8A-47B3-96F0-C00D858472BE}"/>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2" name="Shape 130">
            <a:extLst>
              <a:ext uri="{FF2B5EF4-FFF2-40B4-BE49-F238E27FC236}">
                <a16:creationId xmlns:a16="http://schemas.microsoft.com/office/drawing/2014/main" id="{4B7D8CFF-F581-473D-9163-CB4A45DFEB74}"/>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3" name="Shape 131">
            <a:extLst>
              <a:ext uri="{FF2B5EF4-FFF2-40B4-BE49-F238E27FC236}">
                <a16:creationId xmlns:a16="http://schemas.microsoft.com/office/drawing/2014/main" id="{7FDAF465-66FF-4A7B-8BAC-931524B186F0}"/>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4" name="Shape 132">
            <a:extLst>
              <a:ext uri="{FF2B5EF4-FFF2-40B4-BE49-F238E27FC236}">
                <a16:creationId xmlns:a16="http://schemas.microsoft.com/office/drawing/2014/main" id="{DC06A2C4-784F-45C9-A757-82F66AB45BBB}"/>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5" name="Shape 133">
            <a:extLst>
              <a:ext uri="{FF2B5EF4-FFF2-40B4-BE49-F238E27FC236}">
                <a16:creationId xmlns:a16="http://schemas.microsoft.com/office/drawing/2014/main" id="{08A91D51-D6D4-4F89-A3B3-BFABDECD2FE8}"/>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6" name="Shape 134">
            <a:extLst>
              <a:ext uri="{FF2B5EF4-FFF2-40B4-BE49-F238E27FC236}">
                <a16:creationId xmlns:a16="http://schemas.microsoft.com/office/drawing/2014/main" id="{F9612640-4E48-415C-95D3-CFF2149E9628}"/>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7" name="Shape 135">
            <a:extLst>
              <a:ext uri="{FF2B5EF4-FFF2-40B4-BE49-F238E27FC236}">
                <a16:creationId xmlns:a16="http://schemas.microsoft.com/office/drawing/2014/main" id="{6AB7AACC-9FE0-486F-8F3B-EB87769D68C7}"/>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8" name="Shape 136">
            <a:extLst>
              <a:ext uri="{FF2B5EF4-FFF2-40B4-BE49-F238E27FC236}">
                <a16:creationId xmlns:a16="http://schemas.microsoft.com/office/drawing/2014/main" id="{9C754EDF-526E-40BD-802E-A15DF2B2CC59}"/>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9" name="Shape 137">
            <a:extLst>
              <a:ext uri="{FF2B5EF4-FFF2-40B4-BE49-F238E27FC236}">
                <a16:creationId xmlns:a16="http://schemas.microsoft.com/office/drawing/2014/main" id="{EA4D6283-45DF-4AB9-A091-0EF8D280ED04}"/>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0" name="Shape 138">
            <a:extLst>
              <a:ext uri="{FF2B5EF4-FFF2-40B4-BE49-F238E27FC236}">
                <a16:creationId xmlns:a16="http://schemas.microsoft.com/office/drawing/2014/main" id="{F7BF6CB6-9AD9-431A-9687-FD1D5A554568}"/>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1" name="Shape 139">
            <a:extLst>
              <a:ext uri="{FF2B5EF4-FFF2-40B4-BE49-F238E27FC236}">
                <a16:creationId xmlns:a16="http://schemas.microsoft.com/office/drawing/2014/main" id="{B2E6A7AE-737A-42A5-BDB8-2D3AA4C95E42}"/>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2" name="Shape 140">
            <a:extLst>
              <a:ext uri="{FF2B5EF4-FFF2-40B4-BE49-F238E27FC236}">
                <a16:creationId xmlns:a16="http://schemas.microsoft.com/office/drawing/2014/main" id="{03FEBFB9-2251-47F5-91DF-2A8530DAA6BF}"/>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3" name="Shape 141">
            <a:extLst>
              <a:ext uri="{FF2B5EF4-FFF2-40B4-BE49-F238E27FC236}">
                <a16:creationId xmlns:a16="http://schemas.microsoft.com/office/drawing/2014/main" id="{0488AE66-9462-4A81-84BE-CCBA2513698D}"/>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4" name="Shape 142">
            <a:extLst>
              <a:ext uri="{FF2B5EF4-FFF2-40B4-BE49-F238E27FC236}">
                <a16:creationId xmlns:a16="http://schemas.microsoft.com/office/drawing/2014/main" id="{82D6FD2D-C3DE-40F7-93F3-8A2FF4069B35}"/>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5" name="Shape 143">
            <a:extLst>
              <a:ext uri="{FF2B5EF4-FFF2-40B4-BE49-F238E27FC236}">
                <a16:creationId xmlns:a16="http://schemas.microsoft.com/office/drawing/2014/main" id="{6E526A2A-9401-4186-A940-CF32A8B2A871}"/>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6" name="Shape 144">
            <a:extLst>
              <a:ext uri="{FF2B5EF4-FFF2-40B4-BE49-F238E27FC236}">
                <a16:creationId xmlns:a16="http://schemas.microsoft.com/office/drawing/2014/main" id="{CB2E5235-07A2-4F9C-AC24-E3E7AA795B50}"/>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7" name="Shape 145">
            <a:extLst>
              <a:ext uri="{FF2B5EF4-FFF2-40B4-BE49-F238E27FC236}">
                <a16:creationId xmlns:a16="http://schemas.microsoft.com/office/drawing/2014/main" id="{64F49A06-01AF-4433-A7C7-72BCC4112857}"/>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8" name="Shape 146">
            <a:extLst>
              <a:ext uri="{FF2B5EF4-FFF2-40B4-BE49-F238E27FC236}">
                <a16:creationId xmlns:a16="http://schemas.microsoft.com/office/drawing/2014/main" id="{CBE2A2D2-2093-498F-BFB3-B2A137232EBA}"/>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9" name="Shape 147">
            <a:extLst>
              <a:ext uri="{FF2B5EF4-FFF2-40B4-BE49-F238E27FC236}">
                <a16:creationId xmlns:a16="http://schemas.microsoft.com/office/drawing/2014/main" id="{FAF83C43-1FE6-46D8-A1CB-F5C236F18992}"/>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0" name="Shape 148">
            <a:extLst>
              <a:ext uri="{FF2B5EF4-FFF2-40B4-BE49-F238E27FC236}">
                <a16:creationId xmlns:a16="http://schemas.microsoft.com/office/drawing/2014/main" id="{0FEEEAE3-0B57-406D-922A-CA042D0722B4}"/>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1" name="Shape 149">
            <a:extLst>
              <a:ext uri="{FF2B5EF4-FFF2-40B4-BE49-F238E27FC236}">
                <a16:creationId xmlns:a16="http://schemas.microsoft.com/office/drawing/2014/main" id="{B1896E68-9D7D-45A5-B901-E78EAB57802D}"/>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2" name="Shape 150">
            <a:extLst>
              <a:ext uri="{FF2B5EF4-FFF2-40B4-BE49-F238E27FC236}">
                <a16:creationId xmlns:a16="http://schemas.microsoft.com/office/drawing/2014/main" id="{E6C6B27E-E46E-4564-8354-D8295C62CB2B}"/>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3" name="Shape 151">
            <a:extLst>
              <a:ext uri="{FF2B5EF4-FFF2-40B4-BE49-F238E27FC236}">
                <a16:creationId xmlns:a16="http://schemas.microsoft.com/office/drawing/2014/main" id="{A1075FE8-F3FD-45FE-8935-98285C8D5FC3}"/>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284258</xdr:colOff>
      <xdr:row>0</xdr:row>
      <xdr:rowOff>54582</xdr:rowOff>
    </xdr:from>
    <xdr:to>
      <xdr:col>4</xdr:col>
      <xdr:colOff>15240</xdr:colOff>
      <xdr:row>1</xdr:row>
      <xdr:rowOff>1100</xdr:rowOff>
    </xdr:to>
    <xdr:grpSp>
      <xdr:nvGrpSpPr>
        <xdr:cNvPr id="2" name="Group 1">
          <a:extLst>
            <a:ext uri="{FF2B5EF4-FFF2-40B4-BE49-F238E27FC236}">
              <a16:creationId xmlns:a16="http://schemas.microsoft.com/office/drawing/2014/main" id="{2641EC85-11C1-4368-A117-554FC862A0E4}"/>
            </a:ext>
          </a:extLst>
        </xdr:cNvPr>
        <xdr:cNvGrpSpPr/>
      </xdr:nvGrpSpPr>
      <xdr:grpSpPr>
        <a:xfrm>
          <a:off x="2678843" y="58392"/>
          <a:ext cx="1740757" cy="685658"/>
          <a:chOff x="0" y="0"/>
          <a:chExt cx="3603841" cy="1275512"/>
        </a:xfrm>
      </xdr:grpSpPr>
      <xdr:sp macro="" textlink="">
        <xdr:nvSpPr>
          <xdr:cNvPr id="3" name="Shape 97">
            <a:extLst>
              <a:ext uri="{FF2B5EF4-FFF2-40B4-BE49-F238E27FC236}">
                <a16:creationId xmlns:a16="http://schemas.microsoft.com/office/drawing/2014/main" id="{FD4FABC8-E25A-1CF6-A04F-6DD772CB8CA4}"/>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4" name="Shape 98">
            <a:extLst>
              <a:ext uri="{FF2B5EF4-FFF2-40B4-BE49-F238E27FC236}">
                <a16:creationId xmlns:a16="http://schemas.microsoft.com/office/drawing/2014/main" id="{C2FFA251-FC79-769F-72FB-8C3E42ED3542}"/>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5" name="Shape 99">
            <a:extLst>
              <a:ext uri="{FF2B5EF4-FFF2-40B4-BE49-F238E27FC236}">
                <a16:creationId xmlns:a16="http://schemas.microsoft.com/office/drawing/2014/main" id="{C23F977A-A323-6DD7-4B5C-ABE8ADA20010}"/>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 name="Shape 100">
            <a:extLst>
              <a:ext uri="{FF2B5EF4-FFF2-40B4-BE49-F238E27FC236}">
                <a16:creationId xmlns:a16="http://schemas.microsoft.com/office/drawing/2014/main" id="{52C57336-106A-900A-6E7A-9DCBA19B25F8}"/>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7" name="Shape 101">
            <a:extLst>
              <a:ext uri="{FF2B5EF4-FFF2-40B4-BE49-F238E27FC236}">
                <a16:creationId xmlns:a16="http://schemas.microsoft.com/office/drawing/2014/main" id="{71BA8D48-A77D-2361-8F8A-9493211FCBB4}"/>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8" name="Shape 102">
            <a:extLst>
              <a:ext uri="{FF2B5EF4-FFF2-40B4-BE49-F238E27FC236}">
                <a16:creationId xmlns:a16="http://schemas.microsoft.com/office/drawing/2014/main" id="{B4C74B10-B9F9-43DF-1AA8-E41785656E5C}"/>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 name="Shape 103">
            <a:extLst>
              <a:ext uri="{FF2B5EF4-FFF2-40B4-BE49-F238E27FC236}">
                <a16:creationId xmlns:a16="http://schemas.microsoft.com/office/drawing/2014/main" id="{FF7AAAFB-F4EE-040E-94DB-21E9FEB966D7}"/>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0" name="Shape 104">
            <a:extLst>
              <a:ext uri="{FF2B5EF4-FFF2-40B4-BE49-F238E27FC236}">
                <a16:creationId xmlns:a16="http://schemas.microsoft.com/office/drawing/2014/main" id="{B280A4AD-5904-D360-0B61-BF38AA676F48}"/>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1" name="Shape 105">
            <a:extLst>
              <a:ext uri="{FF2B5EF4-FFF2-40B4-BE49-F238E27FC236}">
                <a16:creationId xmlns:a16="http://schemas.microsoft.com/office/drawing/2014/main" id="{6685A4F7-98D9-887D-B478-543BE7EB8E70}"/>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2" name="Shape 106">
            <a:extLst>
              <a:ext uri="{FF2B5EF4-FFF2-40B4-BE49-F238E27FC236}">
                <a16:creationId xmlns:a16="http://schemas.microsoft.com/office/drawing/2014/main" id="{4E4C89A6-9D17-12BD-CE53-98A30F347FD0}"/>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3" name="Shape 107">
            <a:extLst>
              <a:ext uri="{FF2B5EF4-FFF2-40B4-BE49-F238E27FC236}">
                <a16:creationId xmlns:a16="http://schemas.microsoft.com/office/drawing/2014/main" id="{B5A80DD1-F5A1-8403-8F73-7E62C6E419A4}"/>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14" name="Shape 108">
            <a:extLst>
              <a:ext uri="{FF2B5EF4-FFF2-40B4-BE49-F238E27FC236}">
                <a16:creationId xmlns:a16="http://schemas.microsoft.com/office/drawing/2014/main" id="{1142E740-44DF-0926-A409-30CFDC111C3E}"/>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5" name="Shape 109">
            <a:extLst>
              <a:ext uri="{FF2B5EF4-FFF2-40B4-BE49-F238E27FC236}">
                <a16:creationId xmlns:a16="http://schemas.microsoft.com/office/drawing/2014/main" id="{8DA445E9-8994-902C-9AE6-3D60794503C3}"/>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6" name="Shape 110">
            <a:extLst>
              <a:ext uri="{FF2B5EF4-FFF2-40B4-BE49-F238E27FC236}">
                <a16:creationId xmlns:a16="http://schemas.microsoft.com/office/drawing/2014/main" id="{2D867AB3-A0C6-BA4E-DE58-8CA8ED54F44C}"/>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7" name="Shape 111">
            <a:extLst>
              <a:ext uri="{FF2B5EF4-FFF2-40B4-BE49-F238E27FC236}">
                <a16:creationId xmlns:a16="http://schemas.microsoft.com/office/drawing/2014/main" id="{7259BE48-34AC-FD51-0719-3E33A545D80B}"/>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8" name="Shape 112">
            <a:extLst>
              <a:ext uri="{FF2B5EF4-FFF2-40B4-BE49-F238E27FC236}">
                <a16:creationId xmlns:a16="http://schemas.microsoft.com/office/drawing/2014/main" id="{42C0E641-49DB-219B-F3C2-4E9C0859AF71}"/>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9" name="Shape 113">
            <a:extLst>
              <a:ext uri="{FF2B5EF4-FFF2-40B4-BE49-F238E27FC236}">
                <a16:creationId xmlns:a16="http://schemas.microsoft.com/office/drawing/2014/main" id="{1790AF58-7AA5-5D73-2040-F87751D35384}"/>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0" name="Shape 114">
            <a:extLst>
              <a:ext uri="{FF2B5EF4-FFF2-40B4-BE49-F238E27FC236}">
                <a16:creationId xmlns:a16="http://schemas.microsoft.com/office/drawing/2014/main" id="{0D44922B-1F0F-9AD2-2370-B8AF95C38441}"/>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1" name="Shape 115">
            <a:extLst>
              <a:ext uri="{FF2B5EF4-FFF2-40B4-BE49-F238E27FC236}">
                <a16:creationId xmlns:a16="http://schemas.microsoft.com/office/drawing/2014/main" id="{DD1A2F46-3FB6-28CF-224C-76A479DBFFD9}"/>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2" name="Shape 116">
            <a:extLst>
              <a:ext uri="{FF2B5EF4-FFF2-40B4-BE49-F238E27FC236}">
                <a16:creationId xmlns:a16="http://schemas.microsoft.com/office/drawing/2014/main" id="{81BAB3DA-BAA0-ACFC-7C85-2B682315C3DE}"/>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3" name="Shape 117">
            <a:extLst>
              <a:ext uri="{FF2B5EF4-FFF2-40B4-BE49-F238E27FC236}">
                <a16:creationId xmlns:a16="http://schemas.microsoft.com/office/drawing/2014/main" id="{C670D621-574E-D86D-4C8D-CDDA676D73F4}"/>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4" name="Shape 118">
            <a:extLst>
              <a:ext uri="{FF2B5EF4-FFF2-40B4-BE49-F238E27FC236}">
                <a16:creationId xmlns:a16="http://schemas.microsoft.com/office/drawing/2014/main" id="{EB3CBD38-B976-9C13-4072-52469C3D1674}"/>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5" name="Shape 119">
            <a:extLst>
              <a:ext uri="{FF2B5EF4-FFF2-40B4-BE49-F238E27FC236}">
                <a16:creationId xmlns:a16="http://schemas.microsoft.com/office/drawing/2014/main" id="{69A17391-D18D-105E-45B9-4DC3BF403B9C}"/>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6" name="Shape 120">
            <a:extLst>
              <a:ext uri="{FF2B5EF4-FFF2-40B4-BE49-F238E27FC236}">
                <a16:creationId xmlns:a16="http://schemas.microsoft.com/office/drawing/2014/main" id="{CC197304-7494-26D8-C23A-07D9BA476224}"/>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7" name="Shape 121">
            <a:extLst>
              <a:ext uri="{FF2B5EF4-FFF2-40B4-BE49-F238E27FC236}">
                <a16:creationId xmlns:a16="http://schemas.microsoft.com/office/drawing/2014/main" id="{90741A36-4109-A533-443B-BDFD054CB5E1}"/>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8" name="Shape 122">
            <a:extLst>
              <a:ext uri="{FF2B5EF4-FFF2-40B4-BE49-F238E27FC236}">
                <a16:creationId xmlns:a16="http://schemas.microsoft.com/office/drawing/2014/main" id="{DD5DD44C-62EB-2708-9F15-CBBF74644012}"/>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29" name="Shape 123">
            <a:extLst>
              <a:ext uri="{FF2B5EF4-FFF2-40B4-BE49-F238E27FC236}">
                <a16:creationId xmlns:a16="http://schemas.microsoft.com/office/drawing/2014/main" id="{8E606028-7AA3-D20D-2431-B87A328E0860}"/>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0" name="Shape 124">
            <a:extLst>
              <a:ext uri="{FF2B5EF4-FFF2-40B4-BE49-F238E27FC236}">
                <a16:creationId xmlns:a16="http://schemas.microsoft.com/office/drawing/2014/main" id="{9E113BC9-B6C5-D738-5EF2-0DC86EB2FB0A}"/>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1" name="Shape 125">
            <a:extLst>
              <a:ext uri="{FF2B5EF4-FFF2-40B4-BE49-F238E27FC236}">
                <a16:creationId xmlns:a16="http://schemas.microsoft.com/office/drawing/2014/main" id="{E90D53B5-E705-B8E6-CCB1-0211C5B3D8CF}"/>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2" name="Shape 126">
            <a:extLst>
              <a:ext uri="{FF2B5EF4-FFF2-40B4-BE49-F238E27FC236}">
                <a16:creationId xmlns:a16="http://schemas.microsoft.com/office/drawing/2014/main" id="{AB44DB56-F320-22F6-F9FB-E4AE99E22151}"/>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3" name="Shape 127">
            <a:extLst>
              <a:ext uri="{FF2B5EF4-FFF2-40B4-BE49-F238E27FC236}">
                <a16:creationId xmlns:a16="http://schemas.microsoft.com/office/drawing/2014/main" id="{28E7D66C-1FD7-C3B3-CBDB-B8050C85493F}"/>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4" name="Shape 128">
            <a:extLst>
              <a:ext uri="{FF2B5EF4-FFF2-40B4-BE49-F238E27FC236}">
                <a16:creationId xmlns:a16="http://schemas.microsoft.com/office/drawing/2014/main" id="{33F60D7B-27B3-5208-FDDD-DA202CB0AA44}"/>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5" name="Shape 129">
            <a:extLst>
              <a:ext uri="{FF2B5EF4-FFF2-40B4-BE49-F238E27FC236}">
                <a16:creationId xmlns:a16="http://schemas.microsoft.com/office/drawing/2014/main" id="{DB54B01A-DB07-B294-A442-833D91F311E4}"/>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6" name="Shape 130">
            <a:extLst>
              <a:ext uri="{FF2B5EF4-FFF2-40B4-BE49-F238E27FC236}">
                <a16:creationId xmlns:a16="http://schemas.microsoft.com/office/drawing/2014/main" id="{3B17156A-8CC4-B252-4A13-1F2602D7BF52}"/>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7" name="Shape 131">
            <a:extLst>
              <a:ext uri="{FF2B5EF4-FFF2-40B4-BE49-F238E27FC236}">
                <a16:creationId xmlns:a16="http://schemas.microsoft.com/office/drawing/2014/main" id="{EABF4E70-8825-7C4F-6F7A-17BC4BBD3EBC}"/>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8" name="Shape 132">
            <a:extLst>
              <a:ext uri="{FF2B5EF4-FFF2-40B4-BE49-F238E27FC236}">
                <a16:creationId xmlns:a16="http://schemas.microsoft.com/office/drawing/2014/main" id="{D54955E1-638D-40EA-6632-11F7EE4F7933}"/>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39" name="Shape 133">
            <a:extLst>
              <a:ext uri="{FF2B5EF4-FFF2-40B4-BE49-F238E27FC236}">
                <a16:creationId xmlns:a16="http://schemas.microsoft.com/office/drawing/2014/main" id="{2F3CDBEC-DDC8-6810-AAE2-EA12B79D44FF}"/>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0" name="Shape 134">
            <a:extLst>
              <a:ext uri="{FF2B5EF4-FFF2-40B4-BE49-F238E27FC236}">
                <a16:creationId xmlns:a16="http://schemas.microsoft.com/office/drawing/2014/main" id="{5C9426B6-BE1C-4FA1-1E5F-92196EDB409C}"/>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1" name="Shape 135">
            <a:extLst>
              <a:ext uri="{FF2B5EF4-FFF2-40B4-BE49-F238E27FC236}">
                <a16:creationId xmlns:a16="http://schemas.microsoft.com/office/drawing/2014/main" id="{4D6A6C2C-9289-C8C2-E479-021A9D2B7D0C}"/>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2" name="Shape 136">
            <a:extLst>
              <a:ext uri="{FF2B5EF4-FFF2-40B4-BE49-F238E27FC236}">
                <a16:creationId xmlns:a16="http://schemas.microsoft.com/office/drawing/2014/main" id="{F6EAAFFE-2366-5DEF-D7B2-E4DD9D4E2DDF}"/>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3" name="Shape 137">
            <a:extLst>
              <a:ext uri="{FF2B5EF4-FFF2-40B4-BE49-F238E27FC236}">
                <a16:creationId xmlns:a16="http://schemas.microsoft.com/office/drawing/2014/main" id="{240D7511-69FA-76FB-21F9-CA8C2D817F4C}"/>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4" name="Shape 138">
            <a:extLst>
              <a:ext uri="{FF2B5EF4-FFF2-40B4-BE49-F238E27FC236}">
                <a16:creationId xmlns:a16="http://schemas.microsoft.com/office/drawing/2014/main" id="{F8048C2D-6070-33D5-40FE-3867EFAD2164}"/>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5" name="Shape 139">
            <a:extLst>
              <a:ext uri="{FF2B5EF4-FFF2-40B4-BE49-F238E27FC236}">
                <a16:creationId xmlns:a16="http://schemas.microsoft.com/office/drawing/2014/main" id="{6AA174EC-D85F-5F62-4C23-CF2942A0EDF8}"/>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6" name="Shape 140">
            <a:extLst>
              <a:ext uri="{FF2B5EF4-FFF2-40B4-BE49-F238E27FC236}">
                <a16:creationId xmlns:a16="http://schemas.microsoft.com/office/drawing/2014/main" id="{CFF02029-8AE3-93E6-2E32-720089179297}"/>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7" name="Shape 141">
            <a:extLst>
              <a:ext uri="{FF2B5EF4-FFF2-40B4-BE49-F238E27FC236}">
                <a16:creationId xmlns:a16="http://schemas.microsoft.com/office/drawing/2014/main" id="{AF522A49-EF25-5016-F52C-0F5CB03433CB}"/>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8" name="Shape 142">
            <a:extLst>
              <a:ext uri="{FF2B5EF4-FFF2-40B4-BE49-F238E27FC236}">
                <a16:creationId xmlns:a16="http://schemas.microsoft.com/office/drawing/2014/main" id="{93F19D94-60A5-CD2E-40D3-84EC40F82E40}"/>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49" name="Shape 143">
            <a:extLst>
              <a:ext uri="{FF2B5EF4-FFF2-40B4-BE49-F238E27FC236}">
                <a16:creationId xmlns:a16="http://schemas.microsoft.com/office/drawing/2014/main" id="{64584651-507F-B94D-FE28-570E88A46B2C}"/>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0" name="Shape 144">
            <a:extLst>
              <a:ext uri="{FF2B5EF4-FFF2-40B4-BE49-F238E27FC236}">
                <a16:creationId xmlns:a16="http://schemas.microsoft.com/office/drawing/2014/main" id="{981364C0-0469-313D-793A-3A9E1AF34521}"/>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1" name="Shape 145">
            <a:extLst>
              <a:ext uri="{FF2B5EF4-FFF2-40B4-BE49-F238E27FC236}">
                <a16:creationId xmlns:a16="http://schemas.microsoft.com/office/drawing/2014/main" id="{DA93EE76-7BA1-A087-35B5-F7D7DD2CC781}"/>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2" name="Shape 146">
            <a:extLst>
              <a:ext uri="{FF2B5EF4-FFF2-40B4-BE49-F238E27FC236}">
                <a16:creationId xmlns:a16="http://schemas.microsoft.com/office/drawing/2014/main" id="{312BCF1D-172A-3330-1F10-D1698EB6DE3F}"/>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3" name="Shape 147">
            <a:extLst>
              <a:ext uri="{FF2B5EF4-FFF2-40B4-BE49-F238E27FC236}">
                <a16:creationId xmlns:a16="http://schemas.microsoft.com/office/drawing/2014/main" id="{243B3CA0-D18D-DB35-57B7-38AEEFAA2FCE}"/>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4" name="Shape 148">
            <a:extLst>
              <a:ext uri="{FF2B5EF4-FFF2-40B4-BE49-F238E27FC236}">
                <a16:creationId xmlns:a16="http://schemas.microsoft.com/office/drawing/2014/main" id="{343EC7C5-CB2E-D042-9649-38C7123833DD}"/>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5" name="Shape 149">
            <a:extLst>
              <a:ext uri="{FF2B5EF4-FFF2-40B4-BE49-F238E27FC236}">
                <a16:creationId xmlns:a16="http://schemas.microsoft.com/office/drawing/2014/main" id="{52C4245A-4780-FD51-FE83-442E94E4B891}"/>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6" name="Shape 150">
            <a:extLst>
              <a:ext uri="{FF2B5EF4-FFF2-40B4-BE49-F238E27FC236}">
                <a16:creationId xmlns:a16="http://schemas.microsoft.com/office/drawing/2014/main" id="{7270D2CF-B316-11EC-740E-436602973081}"/>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57" name="Shape 151">
            <a:extLst>
              <a:ext uri="{FF2B5EF4-FFF2-40B4-BE49-F238E27FC236}">
                <a16:creationId xmlns:a16="http://schemas.microsoft.com/office/drawing/2014/main" id="{2C174F0D-0361-C08A-7A30-DA67F8898467}"/>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170089</xdr:colOff>
      <xdr:row>0</xdr:row>
      <xdr:rowOff>230038</xdr:rowOff>
    </xdr:from>
    <xdr:to>
      <xdr:col>2</xdr:col>
      <xdr:colOff>0</xdr:colOff>
      <xdr:row>1</xdr:row>
      <xdr:rowOff>0</xdr:rowOff>
    </xdr:to>
    <xdr:grpSp>
      <xdr:nvGrpSpPr>
        <xdr:cNvPr id="58" name="Group 57">
          <a:extLst>
            <a:ext uri="{FF2B5EF4-FFF2-40B4-BE49-F238E27FC236}">
              <a16:creationId xmlns:a16="http://schemas.microsoft.com/office/drawing/2014/main" id="{6414B47D-F611-427B-840C-7FA828A7BCA7}"/>
            </a:ext>
          </a:extLst>
        </xdr:cNvPr>
        <xdr:cNvGrpSpPr/>
      </xdr:nvGrpSpPr>
      <xdr:grpSpPr>
        <a:xfrm>
          <a:off x="3993520" y="230038"/>
          <a:ext cx="1259662" cy="404962"/>
          <a:chOff x="0" y="0"/>
          <a:chExt cx="3603841" cy="1275512"/>
        </a:xfrm>
      </xdr:grpSpPr>
      <xdr:sp macro="" textlink="">
        <xdr:nvSpPr>
          <xdr:cNvPr id="59" name="Shape 97">
            <a:extLst>
              <a:ext uri="{FF2B5EF4-FFF2-40B4-BE49-F238E27FC236}">
                <a16:creationId xmlns:a16="http://schemas.microsoft.com/office/drawing/2014/main" id="{728D08E7-E440-4456-7F53-2C74BAE274F1}"/>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60" name="Shape 98">
            <a:extLst>
              <a:ext uri="{FF2B5EF4-FFF2-40B4-BE49-F238E27FC236}">
                <a16:creationId xmlns:a16="http://schemas.microsoft.com/office/drawing/2014/main" id="{4597C1DA-22DA-5EB7-3934-34620DB9D571}"/>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1" name="Shape 99">
            <a:extLst>
              <a:ext uri="{FF2B5EF4-FFF2-40B4-BE49-F238E27FC236}">
                <a16:creationId xmlns:a16="http://schemas.microsoft.com/office/drawing/2014/main" id="{0F1B0887-1112-5D4E-9C41-0B0A0A19B0E1}"/>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2" name="Shape 100">
            <a:extLst>
              <a:ext uri="{FF2B5EF4-FFF2-40B4-BE49-F238E27FC236}">
                <a16:creationId xmlns:a16="http://schemas.microsoft.com/office/drawing/2014/main" id="{5245AD64-9F88-097D-DE44-15AAA4F8A5DD}"/>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63" name="Shape 101">
            <a:extLst>
              <a:ext uri="{FF2B5EF4-FFF2-40B4-BE49-F238E27FC236}">
                <a16:creationId xmlns:a16="http://schemas.microsoft.com/office/drawing/2014/main" id="{32D69747-5FE1-CD3A-33D5-1B9E96AA6CE4}"/>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4" name="Shape 102">
            <a:extLst>
              <a:ext uri="{FF2B5EF4-FFF2-40B4-BE49-F238E27FC236}">
                <a16:creationId xmlns:a16="http://schemas.microsoft.com/office/drawing/2014/main" id="{833AE5F3-E0A2-5B64-85E3-7246638D5E69}"/>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5" name="Shape 103">
            <a:extLst>
              <a:ext uri="{FF2B5EF4-FFF2-40B4-BE49-F238E27FC236}">
                <a16:creationId xmlns:a16="http://schemas.microsoft.com/office/drawing/2014/main" id="{99EA7036-18FB-6136-8F81-060C0167FD2B}"/>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6" name="Shape 104">
            <a:extLst>
              <a:ext uri="{FF2B5EF4-FFF2-40B4-BE49-F238E27FC236}">
                <a16:creationId xmlns:a16="http://schemas.microsoft.com/office/drawing/2014/main" id="{527F2171-3ADD-C036-AE89-DEF5F23A4F1A}"/>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7" name="Shape 105">
            <a:extLst>
              <a:ext uri="{FF2B5EF4-FFF2-40B4-BE49-F238E27FC236}">
                <a16:creationId xmlns:a16="http://schemas.microsoft.com/office/drawing/2014/main" id="{33EA14EE-A204-BEEE-E596-1FFD8308B5BF}"/>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8" name="Shape 106">
            <a:extLst>
              <a:ext uri="{FF2B5EF4-FFF2-40B4-BE49-F238E27FC236}">
                <a16:creationId xmlns:a16="http://schemas.microsoft.com/office/drawing/2014/main" id="{61242C5E-6D7A-77E6-FF74-D7F39C174C73}"/>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9" name="Shape 107">
            <a:extLst>
              <a:ext uri="{FF2B5EF4-FFF2-40B4-BE49-F238E27FC236}">
                <a16:creationId xmlns:a16="http://schemas.microsoft.com/office/drawing/2014/main" id="{B2F1BEDD-6227-40DC-7D43-DBFFED449F55}"/>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70" name="Shape 108">
            <a:extLst>
              <a:ext uri="{FF2B5EF4-FFF2-40B4-BE49-F238E27FC236}">
                <a16:creationId xmlns:a16="http://schemas.microsoft.com/office/drawing/2014/main" id="{3D6B62E0-EA84-A42D-DFCD-5F9E142E44B4}"/>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1" name="Shape 109">
            <a:extLst>
              <a:ext uri="{FF2B5EF4-FFF2-40B4-BE49-F238E27FC236}">
                <a16:creationId xmlns:a16="http://schemas.microsoft.com/office/drawing/2014/main" id="{CCAF0229-A04A-5DE2-8566-BA0261E7632A}"/>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2" name="Shape 110">
            <a:extLst>
              <a:ext uri="{FF2B5EF4-FFF2-40B4-BE49-F238E27FC236}">
                <a16:creationId xmlns:a16="http://schemas.microsoft.com/office/drawing/2014/main" id="{79C38C59-F9C1-EBBC-1366-1CDF3C844D6B}"/>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3" name="Shape 111">
            <a:extLst>
              <a:ext uri="{FF2B5EF4-FFF2-40B4-BE49-F238E27FC236}">
                <a16:creationId xmlns:a16="http://schemas.microsoft.com/office/drawing/2014/main" id="{FDAF3F59-D05B-0B58-9814-D2037A60BE28}"/>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4" name="Shape 112">
            <a:extLst>
              <a:ext uri="{FF2B5EF4-FFF2-40B4-BE49-F238E27FC236}">
                <a16:creationId xmlns:a16="http://schemas.microsoft.com/office/drawing/2014/main" id="{68EEFAE1-08B5-BA7C-34A9-7AABA1C6291C}"/>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5" name="Shape 113">
            <a:extLst>
              <a:ext uri="{FF2B5EF4-FFF2-40B4-BE49-F238E27FC236}">
                <a16:creationId xmlns:a16="http://schemas.microsoft.com/office/drawing/2014/main" id="{8AB02360-532F-365A-158A-03C9A2B420E2}"/>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6" name="Shape 114">
            <a:extLst>
              <a:ext uri="{FF2B5EF4-FFF2-40B4-BE49-F238E27FC236}">
                <a16:creationId xmlns:a16="http://schemas.microsoft.com/office/drawing/2014/main" id="{4DF8BA49-1B16-7FCD-4871-7EE538FB1CBD}"/>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7" name="Shape 115">
            <a:extLst>
              <a:ext uri="{FF2B5EF4-FFF2-40B4-BE49-F238E27FC236}">
                <a16:creationId xmlns:a16="http://schemas.microsoft.com/office/drawing/2014/main" id="{F5CA6DBB-E4AE-CF00-E82A-94112843AE8F}"/>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8" name="Shape 116">
            <a:extLst>
              <a:ext uri="{FF2B5EF4-FFF2-40B4-BE49-F238E27FC236}">
                <a16:creationId xmlns:a16="http://schemas.microsoft.com/office/drawing/2014/main" id="{79760AA5-998C-8033-209D-601CE99BF122}"/>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9" name="Shape 117">
            <a:extLst>
              <a:ext uri="{FF2B5EF4-FFF2-40B4-BE49-F238E27FC236}">
                <a16:creationId xmlns:a16="http://schemas.microsoft.com/office/drawing/2014/main" id="{5A2EB0FD-3820-CACB-9B96-C49A742067C5}"/>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0" name="Shape 118">
            <a:extLst>
              <a:ext uri="{FF2B5EF4-FFF2-40B4-BE49-F238E27FC236}">
                <a16:creationId xmlns:a16="http://schemas.microsoft.com/office/drawing/2014/main" id="{53ED198C-AD0E-70D3-5D42-2521C17FA470}"/>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1" name="Shape 119">
            <a:extLst>
              <a:ext uri="{FF2B5EF4-FFF2-40B4-BE49-F238E27FC236}">
                <a16:creationId xmlns:a16="http://schemas.microsoft.com/office/drawing/2014/main" id="{C6614ABE-1209-85F2-9CA7-A310EF888C3E}"/>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2" name="Shape 120">
            <a:extLst>
              <a:ext uri="{FF2B5EF4-FFF2-40B4-BE49-F238E27FC236}">
                <a16:creationId xmlns:a16="http://schemas.microsoft.com/office/drawing/2014/main" id="{6EEE7A95-541B-42E7-7878-93468D835353}"/>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3" name="Shape 121">
            <a:extLst>
              <a:ext uri="{FF2B5EF4-FFF2-40B4-BE49-F238E27FC236}">
                <a16:creationId xmlns:a16="http://schemas.microsoft.com/office/drawing/2014/main" id="{5BBDA87F-3E7C-D687-D6BB-ACFADF202A03}"/>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4" name="Shape 122">
            <a:extLst>
              <a:ext uri="{FF2B5EF4-FFF2-40B4-BE49-F238E27FC236}">
                <a16:creationId xmlns:a16="http://schemas.microsoft.com/office/drawing/2014/main" id="{CC32AF66-BDC3-76C2-817F-7532A9954005}"/>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5" name="Shape 123">
            <a:extLst>
              <a:ext uri="{FF2B5EF4-FFF2-40B4-BE49-F238E27FC236}">
                <a16:creationId xmlns:a16="http://schemas.microsoft.com/office/drawing/2014/main" id="{0EA8D9B0-1F22-34C5-0DAC-74FB1981BFD9}"/>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6" name="Shape 124">
            <a:extLst>
              <a:ext uri="{FF2B5EF4-FFF2-40B4-BE49-F238E27FC236}">
                <a16:creationId xmlns:a16="http://schemas.microsoft.com/office/drawing/2014/main" id="{775544A2-A513-5E76-041C-7A5AFFC9B6B9}"/>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7" name="Shape 125">
            <a:extLst>
              <a:ext uri="{FF2B5EF4-FFF2-40B4-BE49-F238E27FC236}">
                <a16:creationId xmlns:a16="http://schemas.microsoft.com/office/drawing/2014/main" id="{B98EA4F8-F4E8-627F-176C-255DA9FC0FA8}"/>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8" name="Shape 126">
            <a:extLst>
              <a:ext uri="{FF2B5EF4-FFF2-40B4-BE49-F238E27FC236}">
                <a16:creationId xmlns:a16="http://schemas.microsoft.com/office/drawing/2014/main" id="{D4818976-E5AE-1978-9A14-F2ACCF7DE21E}"/>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9" name="Shape 127">
            <a:extLst>
              <a:ext uri="{FF2B5EF4-FFF2-40B4-BE49-F238E27FC236}">
                <a16:creationId xmlns:a16="http://schemas.microsoft.com/office/drawing/2014/main" id="{C4EE4348-F409-BCD4-25A4-ADD0ACC0A247}"/>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0" name="Shape 128">
            <a:extLst>
              <a:ext uri="{FF2B5EF4-FFF2-40B4-BE49-F238E27FC236}">
                <a16:creationId xmlns:a16="http://schemas.microsoft.com/office/drawing/2014/main" id="{B9B1259C-8390-6229-20F0-6FF825E96691}"/>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1" name="Shape 129">
            <a:extLst>
              <a:ext uri="{FF2B5EF4-FFF2-40B4-BE49-F238E27FC236}">
                <a16:creationId xmlns:a16="http://schemas.microsoft.com/office/drawing/2014/main" id="{88306CCA-4F24-51AD-011C-5A1DE5192774}"/>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2" name="Shape 130">
            <a:extLst>
              <a:ext uri="{FF2B5EF4-FFF2-40B4-BE49-F238E27FC236}">
                <a16:creationId xmlns:a16="http://schemas.microsoft.com/office/drawing/2014/main" id="{3E0696E2-3789-18F4-E378-0B27E308136C}"/>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3" name="Shape 131">
            <a:extLst>
              <a:ext uri="{FF2B5EF4-FFF2-40B4-BE49-F238E27FC236}">
                <a16:creationId xmlns:a16="http://schemas.microsoft.com/office/drawing/2014/main" id="{31C296EB-25D6-E0DA-9D43-77AE9DA7E70C}"/>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4" name="Shape 132">
            <a:extLst>
              <a:ext uri="{FF2B5EF4-FFF2-40B4-BE49-F238E27FC236}">
                <a16:creationId xmlns:a16="http://schemas.microsoft.com/office/drawing/2014/main" id="{E0FE6926-9438-AD62-A989-7C5B69770111}"/>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5" name="Shape 133">
            <a:extLst>
              <a:ext uri="{FF2B5EF4-FFF2-40B4-BE49-F238E27FC236}">
                <a16:creationId xmlns:a16="http://schemas.microsoft.com/office/drawing/2014/main" id="{51053C01-D35B-C9C6-AE4B-DF701B4338CE}"/>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6" name="Shape 134">
            <a:extLst>
              <a:ext uri="{FF2B5EF4-FFF2-40B4-BE49-F238E27FC236}">
                <a16:creationId xmlns:a16="http://schemas.microsoft.com/office/drawing/2014/main" id="{7346EAE6-55B5-3D9D-C013-F9B4E29C3C7E}"/>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7" name="Shape 135">
            <a:extLst>
              <a:ext uri="{FF2B5EF4-FFF2-40B4-BE49-F238E27FC236}">
                <a16:creationId xmlns:a16="http://schemas.microsoft.com/office/drawing/2014/main" id="{8756E2D9-3784-8594-662A-4D71EF10ED49}"/>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8" name="Shape 136">
            <a:extLst>
              <a:ext uri="{FF2B5EF4-FFF2-40B4-BE49-F238E27FC236}">
                <a16:creationId xmlns:a16="http://schemas.microsoft.com/office/drawing/2014/main" id="{17C74838-1BB9-1A17-7215-405C9ABCB19F}"/>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9" name="Shape 137">
            <a:extLst>
              <a:ext uri="{FF2B5EF4-FFF2-40B4-BE49-F238E27FC236}">
                <a16:creationId xmlns:a16="http://schemas.microsoft.com/office/drawing/2014/main" id="{0151532A-9EBE-3CF3-3BA0-715CC385BAFB}"/>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0" name="Shape 138">
            <a:extLst>
              <a:ext uri="{FF2B5EF4-FFF2-40B4-BE49-F238E27FC236}">
                <a16:creationId xmlns:a16="http://schemas.microsoft.com/office/drawing/2014/main" id="{4392E020-E325-5B54-38CF-320C1D24D182}"/>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1" name="Shape 139">
            <a:extLst>
              <a:ext uri="{FF2B5EF4-FFF2-40B4-BE49-F238E27FC236}">
                <a16:creationId xmlns:a16="http://schemas.microsoft.com/office/drawing/2014/main" id="{A62C4062-7327-5EEA-528A-219DC0F5A607}"/>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2" name="Shape 140">
            <a:extLst>
              <a:ext uri="{FF2B5EF4-FFF2-40B4-BE49-F238E27FC236}">
                <a16:creationId xmlns:a16="http://schemas.microsoft.com/office/drawing/2014/main" id="{FDE8E70C-0A23-97DA-0F1B-357836F06E30}"/>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3" name="Shape 141">
            <a:extLst>
              <a:ext uri="{FF2B5EF4-FFF2-40B4-BE49-F238E27FC236}">
                <a16:creationId xmlns:a16="http://schemas.microsoft.com/office/drawing/2014/main" id="{5BC5B42A-7115-CE10-2A2E-BE4AA63F4427}"/>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4" name="Shape 142">
            <a:extLst>
              <a:ext uri="{FF2B5EF4-FFF2-40B4-BE49-F238E27FC236}">
                <a16:creationId xmlns:a16="http://schemas.microsoft.com/office/drawing/2014/main" id="{4B206548-E325-E653-4DD5-0F22886DE30C}"/>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5" name="Shape 143">
            <a:extLst>
              <a:ext uri="{FF2B5EF4-FFF2-40B4-BE49-F238E27FC236}">
                <a16:creationId xmlns:a16="http://schemas.microsoft.com/office/drawing/2014/main" id="{51648B44-19F0-CF1E-F598-1F2C89348597}"/>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6" name="Shape 144">
            <a:extLst>
              <a:ext uri="{FF2B5EF4-FFF2-40B4-BE49-F238E27FC236}">
                <a16:creationId xmlns:a16="http://schemas.microsoft.com/office/drawing/2014/main" id="{CD2F446C-CE4D-9C43-A158-9166273F034D}"/>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7" name="Shape 145">
            <a:extLst>
              <a:ext uri="{FF2B5EF4-FFF2-40B4-BE49-F238E27FC236}">
                <a16:creationId xmlns:a16="http://schemas.microsoft.com/office/drawing/2014/main" id="{BB8B171F-8026-8212-C1AE-9749D3EFE95B}"/>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8" name="Shape 146">
            <a:extLst>
              <a:ext uri="{FF2B5EF4-FFF2-40B4-BE49-F238E27FC236}">
                <a16:creationId xmlns:a16="http://schemas.microsoft.com/office/drawing/2014/main" id="{7C801C82-DD42-2D9F-0D54-952B108E03DC}"/>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9" name="Shape 147">
            <a:extLst>
              <a:ext uri="{FF2B5EF4-FFF2-40B4-BE49-F238E27FC236}">
                <a16:creationId xmlns:a16="http://schemas.microsoft.com/office/drawing/2014/main" id="{1D31FFB5-3FF1-4AA4-398F-D4A94D1B24DD}"/>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0" name="Shape 148">
            <a:extLst>
              <a:ext uri="{FF2B5EF4-FFF2-40B4-BE49-F238E27FC236}">
                <a16:creationId xmlns:a16="http://schemas.microsoft.com/office/drawing/2014/main" id="{130C2BE1-FE76-5E1E-DC70-D2562A0D7E6D}"/>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1" name="Shape 149">
            <a:extLst>
              <a:ext uri="{FF2B5EF4-FFF2-40B4-BE49-F238E27FC236}">
                <a16:creationId xmlns:a16="http://schemas.microsoft.com/office/drawing/2014/main" id="{536CAAB8-1E0E-88F5-4A2F-A710A2D49470}"/>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2" name="Shape 150">
            <a:extLst>
              <a:ext uri="{FF2B5EF4-FFF2-40B4-BE49-F238E27FC236}">
                <a16:creationId xmlns:a16="http://schemas.microsoft.com/office/drawing/2014/main" id="{A20DFC76-1A13-58EB-9C55-FBF5C2D17922}"/>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3" name="Shape 151">
            <a:extLst>
              <a:ext uri="{FF2B5EF4-FFF2-40B4-BE49-F238E27FC236}">
                <a16:creationId xmlns:a16="http://schemas.microsoft.com/office/drawing/2014/main" id="{072F9531-0C9A-A742-CE88-C802C2701846}"/>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718185</xdr:colOff>
      <xdr:row>0</xdr:row>
      <xdr:rowOff>106680</xdr:rowOff>
    </xdr:from>
    <xdr:to>
      <xdr:col>5</xdr:col>
      <xdr:colOff>969013</xdr:colOff>
      <xdr:row>1</xdr:row>
      <xdr:rowOff>167640</xdr:rowOff>
    </xdr:to>
    <xdr:grpSp>
      <xdr:nvGrpSpPr>
        <xdr:cNvPr id="58" name="Group 57">
          <a:extLst>
            <a:ext uri="{FF2B5EF4-FFF2-40B4-BE49-F238E27FC236}">
              <a16:creationId xmlns:a16="http://schemas.microsoft.com/office/drawing/2014/main" id="{645E4DFD-EC0F-4372-A98D-0B8B9776321C}"/>
            </a:ext>
          </a:extLst>
        </xdr:cNvPr>
        <xdr:cNvGrpSpPr/>
      </xdr:nvGrpSpPr>
      <xdr:grpSpPr>
        <a:xfrm>
          <a:off x="7984124" y="106680"/>
          <a:ext cx="2128889" cy="699808"/>
          <a:chOff x="0" y="0"/>
          <a:chExt cx="3603841" cy="1275512"/>
        </a:xfrm>
      </xdr:grpSpPr>
      <xdr:sp macro="" textlink="">
        <xdr:nvSpPr>
          <xdr:cNvPr id="59" name="Shape 97">
            <a:extLst>
              <a:ext uri="{FF2B5EF4-FFF2-40B4-BE49-F238E27FC236}">
                <a16:creationId xmlns:a16="http://schemas.microsoft.com/office/drawing/2014/main" id="{F51C8CF9-18EE-7FFD-EA02-6D35B4524017}"/>
              </a:ext>
            </a:extLst>
          </xdr:cNvPr>
          <xdr:cNvSpPr/>
        </xdr:nvSpPr>
        <xdr:spPr>
          <a:xfrm>
            <a:off x="0" y="0"/>
            <a:ext cx="1157999" cy="1192606"/>
          </a:xfrm>
          <a:custGeom>
            <a:avLst/>
            <a:gdLst/>
            <a:ahLst/>
            <a:cxnLst/>
            <a:rect l="0" t="0" r="0" b="0"/>
            <a:pathLst>
              <a:path w="1157999" h="1192606">
                <a:moveTo>
                  <a:pt x="277825" y="0"/>
                </a:moveTo>
                <a:lnTo>
                  <a:pt x="1157999" y="991"/>
                </a:lnTo>
                <a:lnTo>
                  <a:pt x="1156259" y="1192606"/>
                </a:lnTo>
                <a:lnTo>
                  <a:pt x="717055" y="1183742"/>
                </a:lnTo>
                <a:lnTo>
                  <a:pt x="0" y="997585"/>
                </a:lnTo>
                <a:lnTo>
                  <a:pt x="187363" y="487426"/>
                </a:lnTo>
                <a:lnTo>
                  <a:pt x="114478" y="143370"/>
                </a:lnTo>
                <a:lnTo>
                  <a:pt x="277825" y="142392"/>
                </a:lnTo>
                <a:lnTo>
                  <a:pt x="277825" y="0"/>
                </a:lnTo>
                <a:close/>
              </a:path>
            </a:pathLst>
          </a:custGeom>
          <a:ln w="0" cap="flat">
            <a:miter lim="127000"/>
          </a:ln>
        </xdr:spPr>
        <xdr:style>
          <a:lnRef idx="0">
            <a:srgbClr val="000000">
              <a:alpha val="0"/>
            </a:srgbClr>
          </a:lnRef>
          <a:fillRef idx="1">
            <a:srgbClr val="006340"/>
          </a:fillRef>
          <a:effectRef idx="0">
            <a:scrgbClr r="0" g="0" b="0"/>
          </a:effectRef>
          <a:fontRef idx="none"/>
        </xdr:style>
        <xdr:txBody>
          <a:bodyPr wrap="square"/>
          <a:lstStyle/>
          <a:p>
            <a:endParaRPr lang="en-US"/>
          </a:p>
        </xdr:txBody>
      </xdr:sp>
      <xdr:sp macro="" textlink="">
        <xdr:nvSpPr>
          <xdr:cNvPr id="60" name="Shape 98">
            <a:extLst>
              <a:ext uri="{FF2B5EF4-FFF2-40B4-BE49-F238E27FC236}">
                <a16:creationId xmlns:a16="http://schemas.microsoft.com/office/drawing/2014/main" id="{74706B33-3E08-811F-09EF-DBEA8C26261C}"/>
              </a:ext>
            </a:extLst>
          </xdr:cNvPr>
          <xdr:cNvSpPr/>
        </xdr:nvSpPr>
        <xdr:spPr>
          <a:xfrm>
            <a:off x="491693" y="692786"/>
            <a:ext cx="557187" cy="342265"/>
          </a:xfrm>
          <a:custGeom>
            <a:avLst/>
            <a:gdLst/>
            <a:ahLst/>
            <a:cxnLst/>
            <a:rect l="0" t="0" r="0" b="0"/>
            <a:pathLst>
              <a:path w="557187" h="342265">
                <a:moveTo>
                  <a:pt x="492392" y="0"/>
                </a:moveTo>
                <a:lnTo>
                  <a:pt x="557187" y="0"/>
                </a:lnTo>
                <a:lnTo>
                  <a:pt x="557187" y="342265"/>
                </a:lnTo>
                <a:lnTo>
                  <a:pt x="0" y="342265"/>
                </a:lnTo>
                <a:lnTo>
                  <a:pt x="0" y="286245"/>
                </a:lnTo>
                <a:lnTo>
                  <a:pt x="492392" y="286245"/>
                </a:lnTo>
                <a:lnTo>
                  <a:pt x="492392"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1" name="Shape 99">
            <a:extLst>
              <a:ext uri="{FF2B5EF4-FFF2-40B4-BE49-F238E27FC236}">
                <a16:creationId xmlns:a16="http://schemas.microsoft.com/office/drawing/2014/main" id="{FE1BF24C-6E1B-76AF-998A-EFDF17602CD9}"/>
              </a:ext>
            </a:extLst>
          </xdr:cNvPr>
          <xdr:cNvSpPr/>
        </xdr:nvSpPr>
        <xdr:spPr>
          <a:xfrm>
            <a:off x="242862" y="373990"/>
            <a:ext cx="900100" cy="303454"/>
          </a:xfrm>
          <a:custGeom>
            <a:avLst/>
            <a:gdLst/>
            <a:ahLst/>
            <a:cxnLst/>
            <a:rect l="0" t="0" r="0" b="0"/>
            <a:pathLst>
              <a:path w="900100" h="303454">
                <a:moveTo>
                  <a:pt x="450050" y="0"/>
                </a:moveTo>
                <a:lnTo>
                  <a:pt x="675107" y="151740"/>
                </a:lnTo>
                <a:lnTo>
                  <a:pt x="900100" y="303454"/>
                </a:lnTo>
                <a:lnTo>
                  <a:pt x="833374" y="303454"/>
                </a:lnTo>
                <a:lnTo>
                  <a:pt x="450723" y="45453"/>
                </a:lnTo>
                <a:lnTo>
                  <a:pt x="68110" y="303454"/>
                </a:lnTo>
                <a:lnTo>
                  <a:pt x="0" y="303454"/>
                </a:lnTo>
                <a:lnTo>
                  <a:pt x="154115" y="196888"/>
                </a:lnTo>
                <a:lnTo>
                  <a:pt x="154178" y="40767"/>
                </a:lnTo>
                <a:lnTo>
                  <a:pt x="226492" y="40767"/>
                </a:lnTo>
                <a:lnTo>
                  <a:pt x="226492" y="150736"/>
                </a:lnTo>
                <a:lnTo>
                  <a:pt x="45005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2" name="Shape 100">
            <a:extLst>
              <a:ext uri="{FF2B5EF4-FFF2-40B4-BE49-F238E27FC236}">
                <a16:creationId xmlns:a16="http://schemas.microsoft.com/office/drawing/2014/main" id="{FA26B385-EA8B-7BC5-537E-1CF5A0BC8C7E}"/>
              </a:ext>
            </a:extLst>
          </xdr:cNvPr>
          <xdr:cNvSpPr/>
        </xdr:nvSpPr>
        <xdr:spPr>
          <a:xfrm>
            <a:off x="242862" y="373990"/>
            <a:ext cx="900100" cy="303454"/>
          </a:xfrm>
          <a:custGeom>
            <a:avLst/>
            <a:gdLst/>
            <a:ahLst/>
            <a:cxnLst/>
            <a:rect l="0" t="0" r="0" b="0"/>
            <a:pathLst>
              <a:path w="900100" h="303454">
                <a:moveTo>
                  <a:pt x="675107" y="151740"/>
                </a:moveTo>
                <a:lnTo>
                  <a:pt x="450050" y="0"/>
                </a:lnTo>
                <a:lnTo>
                  <a:pt x="226492" y="150736"/>
                </a:lnTo>
                <a:lnTo>
                  <a:pt x="226492" y="40767"/>
                </a:lnTo>
                <a:lnTo>
                  <a:pt x="154178" y="40767"/>
                </a:lnTo>
                <a:lnTo>
                  <a:pt x="154115" y="196888"/>
                </a:lnTo>
                <a:lnTo>
                  <a:pt x="0" y="303454"/>
                </a:lnTo>
                <a:lnTo>
                  <a:pt x="68110" y="303454"/>
                </a:lnTo>
                <a:lnTo>
                  <a:pt x="450723" y="45453"/>
                </a:lnTo>
                <a:lnTo>
                  <a:pt x="833374" y="303454"/>
                </a:lnTo>
                <a:lnTo>
                  <a:pt x="900100" y="303454"/>
                </a:lnTo>
                <a:lnTo>
                  <a:pt x="675107" y="151740"/>
                </a:lnTo>
                <a:close/>
              </a:path>
            </a:pathLst>
          </a:custGeom>
          <a:ln w="20853" cap="flat">
            <a:miter lim="100000"/>
          </a:ln>
        </xdr:spPr>
        <xdr:style>
          <a:lnRef idx="1">
            <a:srgbClr val="FFFFFF"/>
          </a:lnRef>
          <a:fillRef idx="0">
            <a:srgbClr val="000000">
              <a:alpha val="0"/>
            </a:srgbClr>
          </a:fillRef>
          <a:effectRef idx="0">
            <a:scrgbClr r="0" g="0" b="0"/>
          </a:effectRef>
          <a:fontRef idx="none"/>
        </xdr:style>
        <xdr:txBody>
          <a:bodyPr wrap="square"/>
          <a:lstStyle/>
          <a:p>
            <a:endParaRPr lang="en-US"/>
          </a:p>
        </xdr:txBody>
      </xdr:sp>
      <xdr:sp macro="" textlink="">
        <xdr:nvSpPr>
          <xdr:cNvPr id="63" name="Shape 101">
            <a:extLst>
              <a:ext uri="{FF2B5EF4-FFF2-40B4-BE49-F238E27FC236}">
                <a16:creationId xmlns:a16="http://schemas.microsoft.com/office/drawing/2014/main" id="{BC7F2133-877D-5677-BA5E-E8D3AAC22E80}"/>
              </a:ext>
            </a:extLst>
          </xdr:cNvPr>
          <xdr:cNvSpPr/>
        </xdr:nvSpPr>
        <xdr:spPr>
          <a:xfrm>
            <a:off x="226187" y="745452"/>
            <a:ext cx="81648" cy="175120"/>
          </a:xfrm>
          <a:custGeom>
            <a:avLst/>
            <a:gdLst/>
            <a:ahLst/>
            <a:cxnLst/>
            <a:rect l="0" t="0" r="0" b="0"/>
            <a:pathLst>
              <a:path w="81648" h="175120">
                <a:moveTo>
                  <a:pt x="68313" y="0"/>
                </a:moveTo>
                <a:lnTo>
                  <a:pt x="81648" y="0"/>
                </a:lnTo>
                <a:lnTo>
                  <a:pt x="81648" y="54458"/>
                </a:lnTo>
                <a:lnTo>
                  <a:pt x="81382" y="54458"/>
                </a:lnTo>
                <a:cubicBezTo>
                  <a:pt x="80023" y="60719"/>
                  <a:pt x="77838" y="67272"/>
                  <a:pt x="75933" y="72161"/>
                </a:cubicBezTo>
                <a:lnTo>
                  <a:pt x="63411" y="107023"/>
                </a:lnTo>
                <a:lnTo>
                  <a:pt x="81648" y="107023"/>
                </a:lnTo>
                <a:lnTo>
                  <a:pt x="81648" y="138900"/>
                </a:lnTo>
                <a:lnTo>
                  <a:pt x="53073" y="138900"/>
                </a:lnTo>
                <a:lnTo>
                  <a:pt x="39738" y="175120"/>
                </a:lnTo>
                <a:lnTo>
                  <a:pt x="0" y="175120"/>
                </a:lnTo>
                <a:lnTo>
                  <a:pt x="68313"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4" name="Shape 102">
            <a:extLst>
              <a:ext uri="{FF2B5EF4-FFF2-40B4-BE49-F238E27FC236}">
                <a16:creationId xmlns:a16="http://schemas.microsoft.com/office/drawing/2014/main" id="{66C76894-84C7-478F-76F5-38F9608EE9DE}"/>
              </a:ext>
            </a:extLst>
          </xdr:cNvPr>
          <xdr:cNvSpPr/>
        </xdr:nvSpPr>
        <xdr:spPr>
          <a:xfrm>
            <a:off x="307835" y="745452"/>
            <a:ext cx="84099" cy="175120"/>
          </a:xfrm>
          <a:custGeom>
            <a:avLst/>
            <a:gdLst/>
            <a:ahLst/>
            <a:cxnLst/>
            <a:rect l="0" t="0" r="0" b="0"/>
            <a:pathLst>
              <a:path w="84099" h="175120">
                <a:moveTo>
                  <a:pt x="0" y="0"/>
                </a:moveTo>
                <a:lnTo>
                  <a:pt x="15786" y="0"/>
                </a:lnTo>
                <a:lnTo>
                  <a:pt x="84099" y="175120"/>
                </a:lnTo>
                <a:lnTo>
                  <a:pt x="42189" y="175120"/>
                </a:lnTo>
                <a:lnTo>
                  <a:pt x="28588" y="138900"/>
                </a:lnTo>
                <a:lnTo>
                  <a:pt x="0" y="138900"/>
                </a:lnTo>
                <a:lnTo>
                  <a:pt x="0" y="107023"/>
                </a:lnTo>
                <a:lnTo>
                  <a:pt x="18237" y="107023"/>
                </a:lnTo>
                <a:lnTo>
                  <a:pt x="5715" y="72161"/>
                </a:lnTo>
                <a:cubicBezTo>
                  <a:pt x="3810" y="67272"/>
                  <a:pt x="1905" y="60719"/>
                  <a:pt x="279" y="54458"/>
                </a:cubicBezTo>
                <a:lnTo>
                  <a:pt x="0" y="54458"/>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5" name="Shape 103">
            <a:extLst>
              <a:ext uri="{FF2B5EF4-FFF2-40B4-BE49-F238E27FC236}">
                <a16:creationId xmlns:a16="http://schemas.microsoft.com/office/drawing/2014/main" id="{9B272A2D-F42C-934F-A384-420B208715D7}"/>
              </a:ext>
            </a:extLst>
          </xdr:cNvPr>
          <xdr:cNvSpPr/>
        </xdr:nvSpPr>
        <xdr:spPr>
          <a:xfrm>
            <a:off x="409613" y="746786"/>
            <a:ext cx="74993" cy="173787"/>
          </a:xfrm>
          <a:custGeom>
            <a:avLst/>
            <a:gdLst/>
            <a:ahLst/>
            <a:cxnLst/>
            <a:rect l="0" t="0" r="0" b="0"/>
            <a:pathLst>
              <a:path w="74993" h="173787">
                <a:moveTo>
                  <a:pt x="0" y="0"/>
                </a:moveTo>
                <a:lnTo>
                  <a:pt x="58522" y="0"/>
                </a:lnTo>
                <a:lnTo>
                  <a:pt x="74993" y="2751"/>
                </a:lnTo>
                <a:lnTo>
                  <a:pt x="74993" y="39375"/>
                </a:lnTo>
                <a:lnTo>
                  <a:pt x="53632" y="36220"/>
                </a:lnTo>
                <a:lnTo>
                  <a:pt x="40564" y="36220"/>
                </a:lnTo>
                <a:lnTo>
                  <a:pt x="40564" y="137566"/>
                </a:lnTo>
                <a:lnTo>
                  <a:pt x="53632" y="137566"/>
                </a:lnTo>
                <a:lnTo>
                  <a:pt x="74993" y="134414"/>
                </a:lnTo>
                <a:lnTo>
                  <a:pt x="74993" y="171037"/>
                </a:lnTo>
                <a:lnTo>
                  <a:pt x="58522"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6" name="Shape 104">
            <a:extLst>
              <a:ext uri="{FF2B5EF4-FFF2-40B4-BE49-F238E27FC236}">
                <a16:creationId xmlns:a16="http://schemas.microsoft.com/office/drawing/2014/main" id="{ABCAD0FD-E241-7033-81DC-DBBF2E03B746}"/>
              </a:ext>
            </a:extLst>
          </xdr:cNvPr>
          <xdr:cNvSpPr/>
        </xdr:nvSpPr>
        <xdr:spPr>
          <a:xfrm>
            <a:off x="484607" y="749536"/>
            <a:ext cx="76606" cy="168286"/>
          </a:xfrm>
          <a:custGeom>
            <a:avLst/>
            <a:gdLst/>
            <a:ahLst/>
            <a:cxnLst/>
            <a:rect l="0" t="0" r="0" b="0"/>
            <a:pathLst>
              <a:path w="76606" h="168286">
                <a:moveTo>
                  <a:pt x="0" y="0"/>
                </a:moveTo>
                <a:lnTo>
                  <a:pt x="19197" y="3206"/>
                </a:lnTo>
                <a:cubicBezTo>
                  <a:pt x="52418" y="14944"/>
                  <a:pt x="76606" y="43503"/>
                  <a:pt x="76606" y="84155"/>
                </a:cubicBezTo>
                <a:cubicBezTo>
                  <a:pt x="76606" y="124799"/>
                  <a:pt x="52418" y="153347"/>
                  <a:pt x="19197" y="165082"/>
                </a:cubicBezTo>
                <a:lnTo>
                  <a:pt x="0" y="168286"/>
                </a:lnTo>
                <a:lnTo>
                  <a:pt x="0" y="131663"/>
                </a:lnTo>
                <a:lnTo>
                  <a:pt x="97" y="131649"/>
                </a:lnTo>
                <a:cubicBezTo>
                  <a:pt x="20035" y="125315"/>
                  <a:pt x="34430" y="109482"/>
                  <a:pt x="34430" y="84155"/>
                </a:cubicBezTo>
                <a:cubicBezTo>
                  <a:pt x="34430" y="58819"/>
                  <a:pt x="20035" y="42976"/>
                  <a:pt x="97" y="36639"/>
                </a:cubicBezTo>
                <a:lnTo>
                  <a:pt x="0" y="36624"/>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7" name="Shape 105">
            <a:extLst>
              <a:ext uri="{FF2B5EF4-FFF2-40B4-BE49-F238E27FC236}">
                <a16:creationId xmlns:a16="http://schemas.microsoft.com/office/drawing/2014/main" id="{58E1555E-6C5D-E9EA-98E6-CA4A5C54E628}"/>
              </a:ext>
            </a:extLst>
          </xdr:cNvPr>
          <xdr:cNvSpPr/>
        </xdr:nvSpPr>
        <xdr:spPr>
          <a:xfrm>
            <a:off x="580263" y="742709"/>
            <a:ext cx="93485" cy="181953"/>
          </a:xfrm>
          <a:custGeom>
            <a:avLst/>
            <a:gdLst/>
            <a:ahLst/>
            <a:cxnLst/>
            <a:rect l="0" t="0" r="0" b="0"/>
            <a:pathLst>
              <a:path w="93485" h="181953">
                <a:moveTo>
                  <a:pt x="93345" y="0"/>
                </a:moveTo>
                <a:lnTo>
                  <a:pt x="93485" y="25"/>
                </a:lnTo>
                <a:lnTo>
                  <a:pt x="93485" y="37074"/>
                </a:lnTo>
                <a:lnTo>
                  <a:pt x="93345" y="37046"/>
                </a:lnTo>
                <a:cubicBezTo>
                  <a:pt x="67234" y="37046"/>
                  <a:pt x="42736" y="58280"/>
                  <a:pt x="42736" y="90703"/>
                </a:cubicBezTo>
                <a:cubicBezTo>
                  <a:pt x="42736" y="123368"/>
                  <a:pt x="67234" y="144640"/>
                  <a:pt x="93345" y="144640"/>
                </a:cubicBezTo>
                <a:lnTo>
                  <a:pt x="93485" y="144612"/>
                </a:lnTo>
                <a:lnTo>
                  <a:pt x="93485" y="181927"/>
                </a:lnTo>
                <a:lnTo>
                  <a:pt x="93345" y="181953"/>
                </a:lnTo>
                <a:cubicBezTo>
                  <a:pt x="45453" y="181953"/>
                  <a:pt x="0" y="146799"/>
                  <a:pt x="0" y="90703"/>
                </a:cubicBezTo>
                <a:cubicBezTo>
                  <a:pt x="0" y="35128"/>
                  <a:pt x="45453" y="0"/>
                  <a:pt x="93345" y="0"/>
                </a:cubicBez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8" name="Shape 106">
            <a:extLst>
              <a:ext uri="{FF2B5EF4-FFF2-40B4-BE49-F238E27FC236}">
                <a16:creationId xmlns:a16="http://schemas.microsoft.com/office/drawing/2014/main" id="{37F32AA2-F0CC-C2A3-E7B3-32843DC97C3C}"/>
              </a:ext>
            </a:extLst>
          </xdr:cNvPr>
          <xdr:cNvSpPr/>
        </xdr:nvSpPr>
        <xdr:spPr>
          <a:xfrm>
            <a:off x="673748" y="742735"/>
            <a:ext cx="93485" cy="181902"/>
          </a:xfrm>
          <a:custGeom>
            <a:avLst/>
            <a:gdLst/>
            <a:ahLst/>
            <a:cxnLst/>
            <a:rect l="0" t="0" r="0" b="0"/>
            <a:pathLst>
              <a:path w="93485" h="181902">
                <a:moveTo>
                  <a:pt x="0" y="0"/>
                </a:moveTo>
                <a:lnTo>
                  <a:pt x="34817" y="6332"/>
                </a:lnTo>
                <a:cubicBezTo>
                  <a:pt x="67925" y="18817"/>
                  <a:pt x="93485" y="48996"/>
                  <a:pt x="93485" y="90678"/>
                </a:cubicBezTo>
                <a:cubicBezTo>
                  <a:pt x="93485" y="132750"/>
                  <a:pt x="67925" y="163042"/>
                  <a:pt x="34817" y="175558"/>
                </a:cubicBezTo>
                <a:lnTo>
                  <a:pt x="0" y="181902"/>
                </a:lnTo>
                <a:lnTo>
                  <a:pt x="0" y="144587"/>
                </a:lnTo>
                <a:lnTo>
                  <a:pt x="18838" y="140781"/>
                </a:lnTo>
                <a:cubicBezTo>
                  <a:pt x="36826" y="133267"/>
                  <a:pt x="50749" y="115176"/>
                  <a:pt x="50749" y="90678"/>
                </a:cubicBezTo>
                <a:cubicBezTo>
                  <a:pt x="50749" y="66361"/>
                  <a:pt x="36826" y="48337"/>
                  <a:pt x="18838" y="40845"/>
                </a:cubicBezTo>
                <a:lnTo>
                  <a:pt x="0" y="37049"/>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69" name="Shape 107">
            <a:extLst>
              <a:ext uri="{FF2B5EF4-FFF2-40B4-BE49-F238E27FC236}">
                <a16:creationId xmlns:a16="http://schemas.microsoft.com/office/drawing/2014/main" id="{ECB94E03-1948-82FF-29C3-3581B3A746E8}"/>
              </a:ext>
            </a:extLst>
          </xdr:cNvPr>
          <xdr:cNvSpPr/>
        </xdr:nvSpPr>
        <xdr:spPr>
          <a:xfrm>
            <a:off x="791718" y="746786"/>
            <a:ext cx="151321" cy="173787"/>
          </a:xfrm>
          <a:custGeom>
            <a:avLst/>
            <a:gdLst/>
            <a:ahLst/>
            <a:cxnLst/>
            <a:rect l="0" t="0" r="0" b="0"/>
            <a:pathLst>
              <a:path w="151321" h="173787">
                <a:moveTo>
                  <a:pt x="0" y="0"/>
                </a:moveTo>
                <a:lnTo>
                  <a:pt x="42189" y="0"/>
                </a:lnTo>
                <a:lnTo>
                  <a:pt x="42189" y="68643"/>
                </a:lnTo>
                <a:lnTo>
                  <a:pt x="109411" y="68643"/>
                </a:lnTo>
                <a:lnTo>
                  <a:pt x="109411" y="0"/>
                </a:lnTo>
                <a:lnTo>
                  <a:pt x="151321" y="0"/>
                </a:lnTo>
                <a:lnTo>
                  <a:pt x="151321" y="173787"/>
                </a:lnTo>
                <a:lnTo>
                  <a:pt x="109411" y="173787"/>
                </a:lnTo>
                <a:lnTo>
                  <a:pt x="109411" y="104864"/>
                </a:lnTo>
                <a:lnTo>
                  <a:pt x="42189" y="104864"/>
                </a:lnTo>
                <a:lnTo>
                  <a:pt x="42189" y="173787"/>
                </a:lnTo>
                <a:lnTo>
                  <a:pt x="0" y="173787"/>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70" name="Shape 108">
            <a:extLst>
              <a:ext uri="{FF2B5EF4-FFF2-40B4-BE49-F238E27FC236}">
                <a16:creationId xmlns:a16="http://schemas.microsoft.com/office/drawing/2014/main" id="{9FBAD2B1-8725-8C02-ADBE-67A5A2A49B19}"/>
              </a:ext>
            </a:extLst>
          </xdr:cNvPr>
          <xdr:cNvSpPr/>
        </xdr:nvSpPr>
        <xdr:spPr>
          <a:xfrm>
            <a:off x="1411783" y="25589"/>
            <a:ext cx="130905" cy="277547"/>
          </a:xfrm>
          <a:custGeom>
            <a:avLst/>
            <a:gdLst/>
            <a:ahLst/>
            <a:cxnLst/>
            <a:rect l="0" t="0" r="0" b="0"/>
            <a:pathLst>
              <a:path w="130905" h="277547">
                <a:moveTo>
                  <a:pt x="130905" y="0"/>
                </a:moveTo>
                <a:lnTo>
                  <a:pt x="130905" y="40387"/>
                </a:lnTo>
                <a:lnTo>
                  <a:pt x="130442" y="40387"/>
                </a:lnTo>
                <a:lnTo>
                  <a:pt x="87109" y="156935"/>
                </a:lnTo>
                <a:lnTo>
                  <a:pt x="130905" y="156935"/>
                </a:lnTo>
                <a:lnTo>
                  <a:pt x="130905" y="171845"/>
                </a:lnTo>
                <a:lnTo>
                  <a:pt x="81699" y="171845"/>
                </a:lnTo>
                <a:lnTo>
                  <a:pt x="49200" y="259043"/>
                </a:lnTo>
                <a:lnTo>
                  <a:pt x="81699" y="269876"/>
                </a:lnTo>
                <a:lnTo>
                  <a:pt x="81699" y="277547"/>
                </a:lnTo>
                <a:lnTo>
                  <a:pt x="0" y="277547"/>
                </a:lnTo>
                <a:lnTo>
                  <a:pt x="0" y="269876"/>
                </a:lnTo>
                <a:lnTo>
                  <a:pt x="32042" y="257697"/>
                </a:lnTo>
                <a:lnTo>
                  <a:pt x="130905"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1" name="Shape 109">
            <a:extLst>
              <a:ext uri="{FF2B5EF4-FFF2-40B4-BE49-F238E27FC236}">
                <a16:creationId xmlns:a16="http://schemas.microsoft.com/office/drawing/2014/main" id="{170221E4-8385-545F-D5D5-51A3F1A952CB}"/>
              </a:ext>
            </a:extLst>
          </xdr:cNvPr>
          <xdr:cNvSpPr/>
        </xdr:nvSpPr>
        <xdr:spPr>
          <a:xfrm>
            <a:off x="1542688" y="12662"/>
            <a:ext cx="167011" cy="290474"/>
          </a:xfrm>
          <a:custGeom>
            <a:avLst/>
            <a:gdLst/>
            <a:ahLst/>
            <a:cxnLst/>
            <a:rect l="0" t="0" r="0" b="0"/>
            <a:pathLst>
              <a:path w="167011" h="290474">
                <a:moveTo>
                  <a:pt x="4959" y="0"/>
                </a:moveTo>
                <a:lnTo>
                  <a:pt x="26194" y="0"/>
                </a:lnTo>
                <a:lnTo>
                  <a:pt x="130461" y="272402"/>
                </a:lnTo>
                <a:lnTo>
                  <a:pt x="167011" y="282804"/>
                </a:lnTo>
                <a:lnTo>
                  <a:pt x="167011" y="290474"/>
                </a:lnTo>
                <a:lnTo>
                  <a:pt x="38360" y="290474"/>
                </a:lnTo>
                <a:lnTo>
                  <a:pt x="38360" y="282804"/>
                </a:lnTo>
                <a:lnTo>
                  <a:pt x="83052" y="274676"/>
                </a:lnTo>
                <a:lnTo>
                  <a:pt x="49651" y="184772"/>
                </a:lnTo>
                <a:lnTo>
                  <a:pt x="0" y="184772"/>
                </a:lnTo>
                <a:lnTo>
                  <a:pt x="0" y="169863"/>
                </a:lnTo>
                <a:lnTo>
                  <a:pt x="43796" y="169863"/>
                </a:lnTo>
                <a:lnTo>
                  <a:pt x="438" y="53315"/>
                </a:lnTo>
                <a:lnTo>
                  <a:pt x="0" y="53315"/>
                </a:lnTo>
                <a:lnTo>
                  <a:pt x="0" y="12927"/>
                </a:lnTo>
                <a:lnTo>
                  <a:pt x="495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2" name="Shape 110">
            <a:extLst>
              <a:ext uri="{FF2B5EF4-FFF2-40B4-BE49-F238E27FC236}">
                <a16:creationId xmlns:a16="http://schemas.microsoft.com/office/drawing/2014/main" id="{DB9E0B47-9617-1CA4-A826-808DA7350856}"/>
              </a:ext>
            </a:extLst>
          </xdr:cNvPr>
          <xdr:cNvSpPr/>
        </xdr:nvSpPr>
        <xdr:spPr>
          <a:xfrm>
            <a:off x="1727314" y="93079"/>
            <a:ext cx="155727" cy="210058"/>
          </a:xfrm>
          <a:custGeom>
            <a:avLst/>
            <a:gdLst/>
            <a:ahLst/>
            <a:cxnLst/>
            <a:rect l="0" t="0" r="0" b="0"/>
            <a:pathLst>
              <a:path w="155727" h="210058">
                <a:moveTo>
                  <a:pt x="63652" y="0"/>
                </a:moveTo>
                <a:lnTo>
                  <a:pt x="65456" y="1346"/>
                </a:lnTo>
                <a:lnTo>
                  <a:pt x="64554" y="45631"/>
                </a:lnTo>
                <a:lnTo>
                  <a:pt x="66357" y="46990"/>
                </a:lnTo>
                <a:cubicBezTo>
                  <a:pt x="80810" y="18961"/>
                  <a:pt x="104724" y="457"/>
                  <a:pt x="125501" y="457"/>
                </a:cubicBezTo>
                <a:cubicBezTo>
                  <a:pt x="145796" y="457"/>
                  <a:pt x="155727" y="13094"/>
                  <a:pt x="155727" y="26645"/>
                </a:cubicBezTo>
                <a:cubicBezTo>
                  <a:pt x="155727" y="41097"/>
                  <a:pt x="146266" y="51041"/>
                  <a:pt x="132715" y="51041"/>
                </a:cubicBezTo>
                <a:cubicBezTo>
                  <a:pt x="120523" y="51041"/>
                  <a:pt x="110592" y="41554"/>
                  <a:pt x="108356" y="27102"/>
                </a:cubicBezTo>
                <a:cubicBezTo>
                  <a:pt x="91630" y="28448"/>
                  <a:pt x="74485" y="41554"/>
                  <a:pt x="68174" y="56451"/>
                </a:cubicBezTo>
                <a:lnTo>
                  <a:pt x="68174" y="196050"/>
                </a:lnTo>
                <a:lnTo>
                  <a:pt x="99314" y="204203"/>
                </a:lnTo>
                <a:lnTo>
                  <a:pt x="99314" y="210058"/>
                </a:lnTo>
                <a:lnTo>
                  <a:pt x="0" y="210058"/>
                </a:lnTo>
                <a:lnTo>
                  <a:pt x="0" y="204203"/>
                </a:lnTo>
                <a:lnTo>
                  <a:pt x="29794" y="196050"/>
                </a:lnTo>
                <a:lnTo>
                  <a:pt x="29794" y="39306"/>
                </a:lnTo>
                <a:lnTo>
                  <a:pt x="457" y="20320"/>
                </a:lnTo>
                <a:lnTo>
                  <a:pt x="457" y="16243"/>
                </a:lnTo>
                <a:lnTo>
                  <a:pt x="6365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3" name="Shape 111">
            <a:extLst>
              <a:ext uri="{FF2B5EF4-FFF2-40B4-BE49-F238E27FC236}">
                <a16:creationId xmlns:a16="http://schemas.microsoft.com/office/drawing/2014/main" id="{36EF7F4C-7490-F6E2-4A6C-EF0A1E87AEB3}"/>
              </a:ext>
            </a:extLst>
          </xdr:cNvPr>
          <xdr:cNvSpPr/>
        </xdr:nvSpPr>
        <xdr:spPr>
          <a:xfrm>
            <a:off x="1896593" y="93078"/>
            <a:ext cx="99771" cy="210058"/>
          </a:xfrm>
          <a:custGeom>
            <a:avLst/>
            <a:gdLst/>
            <a:ahLst/>
            <a:cxnLst/>
            <a:rect l="0" t="0" r="0" b="0"/>
            <a:pathLst>
              <a:path w="99771" h="210058">
                <a:moveTo>
                  <a:pt x="67716" y="0"/>
                </a:moveTo>
                <a:lnTo>
                  <a:pt x="69533" y="1359"/>
                </a:lnTo>
                <a:lnTo>
                  <a:pt x="69533" y="196050"/>
                </a:lnTo>
                <a:lnTo>
                  <a:pt x="99771" y="204203"/>
                </a:lnTo>
                <a:lnTo>
                  <a:pt x="99771" y="210058"/>
                </a:lnTo>
                <a:lnTo>
                  <a:pt x="0" y="210058"/>
                </a:lnTo>
                <a:lnTo>
                  <a:pt x="0" y="204203"/>
                </a:lnTo>
                <a:lnTo>
                  <a:pt x="31610" y="196050"/>
                </a:lnTo>
                <a:lnTo>
                  <a:pt x="31610" y="39306"/>
                </a:lnTo>
                <a:lnTo>
                  <a:pt x="1829" y="20320"/>
                </a:lnTo>
                <a:lnTo>
                  <a:pt x="1829" y="16243"/>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4" name="Shape 112">
            <a:extLst>
              <a:ext uri="{FF2B5EF4-FFF2-40B4-BE49-F238E27FC236}">
                <a16:creationId xmlns:a16="http://schemas.microsoft.com/office/drawing/2014/main" id="{F8E9CAD5-C8C5-3CEA-8408-F597E88AC2F1}"/>
              </a:ext>
            </a:extLst>
          </xdr:cNvPr>
          <xdr:cNvSpPr/>
        </xdr:nvSpPr>
        <xdr:spPr>
          <a:xfrm>
            <a:off x="1921878" y="0"/>
            <a:ext cx="51016" cy="51968"/>
          </a:xfrm>
          <a:custGeom>
            <a:avLst/>
            <a:gdLst/>
            <a:ahLst/>
            <a:cxnLst/>
            <a:rect l="0" t="0" r="0" b="0"/>
            <a:pathLst>
              <a:path w="51016" h="51968">
                <a:moveTo>
                  <a:pt x="26645" y="0"/>
                </a:moveTo>
                <a:cubicBezTo>
                  <a:pt x="40640" y="0"/>
                  <a:pt x="51016" y="10414"/>
                  <a:pt x="51016" y="24409"/>
                </a:cubicBezTo>
                <a:cubicBezTo>
                  <a:pt x="51016" y="38862"/>
                  <a:pt x="39281" y="51968"/>
                  <a:pt x="23927" y="51968"/>
                </a:cubicBezTo>
                <a:cubicBezTo>
                  <a:pt x="9919" y="51968"/>
                  <a:pt x="0" y="41580"/>
                  <a:pt x="0" y="27115"/>
                </a:cubicBezTo>
                <a:cubicBezTo>
                  <a:pt x="0" y="13119"/>
                  <a:pt x="11748" y="0"/>
                  <a:pt x="26645"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5" name="Shape 113">
            <a:extLst>
              <a:ext uri="{FF2B5EF4-FFF2-40B4-BE49-F238E27FC236}">
                <a16:creationId xmlns:a16="http://schemas.microsoft.com/office/drawing/2014/main" id="{061F3464-2782-B582-7F8C-CFAC0831DDF4}"/>
              </a:ext>
            </a:extLst>
          </xdr:cNvPr>
          <xdr:cNvSpPr/>
        </xdr:nvSpPr>
        <xdr:spPr>
          <a:xfrm>
            <a:off x="2020291" y="100762"/>
            <a:ext cx="181000" cy="202387"/>
          </a:xfrm>
          <a:custGeom>
            <a:avLst/>
            <a:gdLst/>
            <a:ahLst/>
            <a:cxnLst/>
            <a:rect l="0" t="0" r="0" b="0"/>
            <a:pathLst>
              <a:path w="181000" h="202387">
                <a:moveTo>
                  <a:pt x="16243" y="0"/>
                </a:moveTo>
                <a:lnTo>
                  <a:pt x="179654" y="0"/>
                </a:lnTo>
                <a:lnTo>
                  <a:pt x="181000" y="3162"/>
                </a:lnTo>
                <a:lnTo>
                  <a:pt x="53251" y="189738"/>
                </a:lnTo>
                <a:lnTo>
                  <a:pt x="127279" y="189738"/>
                </a:lnTo>
                <a:lnTo>
                  <a:pt x="174676" y="139141"/>
                </a:lnTo>
                <a:lnTo>
                  <a:pt x="180099" y="141846"/>
                </a:lnTo>
                <a:lnTo>
                  <a:pt x="172872" y="202387"/>
                </a:lnTo>
                <a:lnTo>
                  <a:pt x="1346" y="202387"/>
                </a:lnTo>
                <a:lnTo>
                  <a:pt x="0" y="199225"/>
                </a:lnTo>
                <a:lnTo>
                  <a:pt x="127279" y="12649"/>
                </a:lnTo>
                <a:lnTo>
                  <a:pt x="59563" y="12649"/>
                </a:lnTo>
                <a:lnTo>
                  <a:pt x="15786" y="63259"/>
                </a:lnTo>
                <a:lnTo>
                  <a:pt x="10820" y="60541"/>
                </a:lnTo>
                <a:lnTo>
                  <a:pt x="1624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6" name="Shape 114">
            <a:extLst>
              <a:ext uri="{FF2B5EF4-FFF2-40B4-BE49-F238E27FC236}">
                <a16:creationId xmlns:a16="http://schemas.microsoft.com/office/drawing/2014/main" id="{86EE437A-9701-15BB-1E26-BEA082432B71}"/>
              </a:ext>
            </a:extLst>
          </xdr:cNvPr>
          <xdr:cNvSpPr/>
        </xdr:nvSpPr>
        <xdr:spPr>
          <a:xfrm>
            <a:off x="2232889" y="94209"/>
            <a:ext cx="101346" cy="216153"/>
          </a:xfrm>
          <a:custGeom>
            <a:avLst/>
            <a:gdLst/>
            <a:ahLst/>
            <a:cxnLst/>
            <a:rect l="0" t="0" r="0" b="0"/>
            <a:pathLst>
              <a:path w="101346" h="216153">
                <a:moveTo>
                  <a:pt x="101346" y="0"/>
                </a:moveTo>
                <a:lnTo>
                  <a:pt x="101346" y="9669"/>
                </a:lnTo>
                <a:lnTo>
                  <a:pt x="99759" y="9270"/>
                </a:lnTo>
                <a:cubicBezTo>
                  <a:pt x="68606" y="9270"/>
                  <a:pt x="43790" y="41325"/>
                  <a:pt x="43790" y="109092"/>
                </a:cubicBezTo>
                <a:cubicBezTo>
                  <a:pt x="43790" y="158565"/>
                  <a:pt x="59277" y="188457"/>
                  <a:pt x="80346" y="200311"/>
                </a:cubicBezTo>
                <a:lnTo>
                  <a:pt x="101346" y="205801"/>
                </a:lnTo>
                <a:lnTo>
                  <a:pt x="101346" y="215860"/>
                </a:lnTo>
                <a:lnTo>
                  <a:pt x="98400" y="216153"/>
                </a:lnTo>
                <a:cubicBezTo>
                  <a:pt x="34747" y="216153"/>
                  <a:pt x="0" y="169621"/>
                  <a:pt x="0" y="107746"/>
                </a:cubicBezTo>
                <a:cubicBezTo>
                  <a:pt x="0" y="64369"/>
                  <a:pt x="21831" y="25072"/>
                  <a:pt x="60554" y="8134"/>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7" name="Shape 115">
            <a:extLst>
              <a:ext uri="{FF2B5EF4-FFF2-40B4-BE49-F238E27FC236}">
                <a16:creationId xmlns:a16="http://schemas.microsoft.com/office/drawing/2014/main" id="{A795D952-25D1-370E-F5E5-553DC6305C8F}"/>
              </a:ext>
            </a:extLst>
          </xdr:cNvPr>
          <xdr:cNvSpPr/>
        </xdr:nvSpPr>
        <xdr:spPr>
          <a:xfrm>
            <a:off x="2334235" y="93536"/>
            <a:ext cx="101333" cy="216534"/>
          </a:xfrm>
          <a:custGeom>
            <a:avLst/>
            <a:gdLst/>
            <a:ahLst/>
            <a:cxnLst/>
            <a:rect l="0" t="0" r="0" b="0"/>
            <a:pathLst>
              <a:path w="101333" h="216534">
                <a:moveTo>
                  <a:pt x="3378" y="0"/>
                </a:moveTo>
                <a:cubicBezTo>
                  <a:pt x="67920" y="0"/>
                  <a:pt x="101333" y="45174"/>
                  <a:pt x="101333" y="107061"/>
                </a:cubicBezTo>
                <a:cubicBezTo>
                  <a:pt x="101333" y="157656"/>
                  <a:pt x="72309" y="203749"/>
                  <a:pt x="20590" y="214482"/>
                </a:cubicBezTo>
                <a:lnTo>
                  <a:pt x="0" y="216534"/>
                </a:lnTo>
                <a:lnTo>
                  <a:pt x="0" y="206475"/>
                </a:lnTo>
                <a:lnTo>
                  <a:pt x="1562" y="206883"/>
                </a:lnTo>
                <a:cubicBezTo>
                  <a:pt x="34976" y="206883"/>
                  <a:pt x="57557" y="174828"/>
                  <a:pt x="57557" y="107061"/>
                </a:cubicBezTo>
                <a:cubicBezTo>
                  <a:pt x="57557" y="57598"/>
                  <a:pt x="43333" y="27701"/>
                  <a:pt x="21938" y="15844"/>
                </a:cubicBezTo>
                <a:lnTo>
                  <a:pt x="0" y="10342"/>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8" name="Shape 116">
            <a:extLst>
              <a:ext uri="{FF2B5EF4-FFF2-40B4-BE49-F238E27FC236}">
                <a16:creationId xmlns:a16="http://schemas.microsoft.com/office/drawing/2014/main" id="{A4999978-BD67-F68A-1AAB-F6526C769218}"/>
              </a:ext>
            </a:extLst>
          </xdr:cNvPr>
          <xdr:cNvSpPr/>
        </xdr:nvSpPr>
        <xdr:spPr>
          <a:xfrm>
            <a:off x="2448649" y="93079"/>
            <a:ext cx="228879" cy="210058"/>
          </a:xfrm>
          <a:custGeom>
            <a:avLst/>
            <a:gdLst/>
            <a:ahLst/>
            <a:cxnLst/>
            <a:rect l="0" t="0" r="0" b="0"/>
            <a:pathLst>
              <a:path w="228879" h="210058">
                <a:moveTo>
                  <a:pt x="63678" y="0"/>
                </a:moveTo>
                <a:lnTo>
                  <a:pt x="65468" y="1359"/>
                </a:lnTo>
                <a:lnTo>
                  <a:pt x="64567" y="37478"/>
                </a:lnTo>
                <a:lnTo>
                  <a:pt x="66383" y="38392"/>
                </a:lnTo>
                <a:cubicBezTo>
                  <a:pt x="93447" y="13094"/>
                  <a:pt x="119177" y="457"/>
                  <a:pt x="143561" y="457"/>
                </a:cubicBezTo>
                <a:cubicBezTo>
                  <a:pt x="184188" y="457"/>
                  <a:pt x="199060" y="31166"/>
                  <a:pt x="199060" y="63246"/>
                </a:cubicBezTo>
                <a:lnTo>
                  <a:pt x="199060" y="196050"/>
                </a:lnTo>
                <a:lnTo>
                  <a:pt x="228879" y="204203"/>
                </a:lnTo>
                <a:lnTo>
                  <a:pt x="228879" y="210058"/>
                </a:lnTo>
                <a:lnTo>
                  <a:pt x="132740" y="210058"/>
                </a:lnTo>
                <a:lnTo>
                  <a:pt x="132740" y="204203"/>
                </a:lnTo>
                <a:lnTo>
                  <a:pt x="161163" y="196050"/>
                </a:lnTo>
                <a:lnTo>
                  <a:pt x="161163" y="82664"/>
                </a:lnTo>
                <a:cubicBezTo>
                  <a:pt x="161163" y="48336"/>
                  <a:pt x="148971" y="32080"/>
                  <a:pt x="118732" y="32080"/>
                </a:cubicBezTo>
                <a:cubicBezTo>
                  <a:pt x="99771" y="32080"/>
                  <a:pt x="86233" y="35700"/>
                  <a:pt x="68161" y="46076"/>
                </a:cubicBezTo>
                <a:lnTo>
                  <a:pt x="68161" y="196050"/>
                </a:lnTo>
                <a:lnTo>
                  <a:pt x="96177" y="204203"/>
                </a:lnTo>
                <a:lnTo>
                  <a:pt x="96177" y="210058"/>
                </a:lnTo>
                <a:lnTo>
                  <a:pt x="0" y="210058"/>
                </a:lnTo>
                <a:lnTo>
                  <a:pt x="0" y="204203"/>
                </a:lnTo>
                <a:lnTo>
                  <a:pt x="29820" y="196050"/>
                </a:lnTo>
                <a:lnTo>
                  <a:pt x="29820" y="39306"/>
                </a:lnTo>
                <a:lnTo>
                  <a:pt x="470" y="20320"/>
                </a:lnTo>
                <a:lnTo>
                  <a:pt x="470" y="16243"/>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79" name="Shape 117">
            <a:extLst>
              <a:ext uri="{FF2B5EF4-FFF2-40B4-BE49-F238E27FC236}">
                <a16:creationId xmlns:a16="http://schemas.microsoft.com/office/drawing/2014/main" id="{16D9F588-8B94-659A-50EA-8A599FDB2EB8}"/>
              </a:ext>
            </a:extLst>
          </xdr:cNvPr>
          <xdr:cNvSpPr/>
        </xdr:nvSpPr>
        <xdr:spPr>
          <a:xfrm>
            <a:off x="2696934" y="201433"/>
            <a:ext cx="78092" cy="108930"/>
          </a:xfrm>
          <a:custGeom>
            <a:avLst/>
            <a:gdLst/>
            <a:ahLst/>
            <a:cxnLst/>
            <a:rect l="0" t="0" r="0" b="0"/>
            <a:pathLst>
              <a:path w="78092" h="108930">
                <a:moveTo>
                  <a:pt x="78092" y="0"/>
                </a:moveTo>
                <a:lnTo>
                  <a:pt x="78092" y="9952"/>
                </a:lnTo>
                <a:lnTo>
                  <a:pt x="56432" y="18927"/>
                </a:lnTo>
                <a:cubicBezTo>
                  <a:pt x="44462" y="27170"/>
                  <a:pt x="39713" y="38464"/>
                  <a:pt x="39713" y="50662"/>
                </a:cubicBezTo>
                <a:cubicBezTo>
                  <a:pt x="39713" y="70081"/>
                  <a:pt x="52375" y="81841"/>
                  <a:pt x="72237" y="81841"/>
                </a:cubicBezTo>
                <a:lnTo>
                  <a:pt x="78092" y="80869"/>
                </a:lnTo>
                <a:lnTo>
                  <a:pt x="78092" y="101811"/>
                </a:lnTo>
                <a:lnTo>
                  <a:pt x="66322" y="106490"/>
                </a:lnTo>
                <a:cubicBezTo>
                  <a:pt x="60412" y="108084"/>
                  <a:pt x="54403" y="108930"/>
                  <a:pt x="48311" y="108930"/>
                </a:cubicBezTo>
                <a:cubicBezTo>
                  <a:pt x="18974" y="108930"/>
                  <a:pt x="0" y="91772"/>
                  <a:pt x="0" y="64226"/>
                </a:cubicBezTo>
                <a:cubicBezTo>
                  <a:pt x="0" y="33717"/>
                  <a:pt x="27175" y="13646"/>
                  <a:pt x="69517" y="1702"/>
                </a:cubicBezTo>
                <a:lnTo>
                  <a:pt x="780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0" name="Shape 118">
            <a:extLst>
              <a:ext uri="{FF2B5EF4-FFF2-40B4-BE49-F238E27FC236}">
                <a16:creationId xmlns:a16="http://schemas.microsoft.com/office/drawing/2014/main" id="{8D3D20B0-8F02-C6E5-83B7-D2AEB3AA2BA6}"/>
              </a:ext>
            </a:extLst>
          </xdr:cNvPr>
          <xdr:cNvSpPr/>
        </xdr:nvSpPr>
        <xdr:spPr>
          <a:xfrm>
            <a:off x="2704605" y="96510"/>
            <a:ext cx="70421" cy="72019"/>
          </a:xfrm>
          <a:custGeom>
            <a:avLst/>
            <a:gdLst/>
            <a:ahLst/>
            <a:cxnLst/>
            <a:rect l="0" t="0" r="0" b="0"/>
            <a:pathLst>
              <a:path w="70421" h="72019">
                <a:moveTo>
                  <a:pt x="70421" y="0"/>
                </a:moveTo>
                <a:lnTo>
                  <a:pt x="70421" y="18623"/>
                </a:lnTo>
                <a:lnTo>
                  <a:pt x="62306" y="17346"/>
                </a:lnTo>
                <a:cubicBezTo>
                  <a:pt x="52388" y="17346"/>
                  <a:pt x="40640" y="19619"/>
                  <a:pt x="28892" y="24115"/>
                </a:cubicBezTo>
                <a:cubicBezTo>
                  <a:pt x="38836" y="32268"/>
                  <a:pt x="42900" y="41730"/>
                  <a:pt x="42900" y="50315"/>
                </a:cubicBezTo>
                <a:cubicBezTo>
                  <a:pt x="42900" y="61618"/>
                  <a:pt x="34328" y="72019"/>
                  <a:pt x="21704" y="72019"/>
                </a:cubicBezTo>
                <a:cubicBezTo>
                  <a:pt x="8153" y="72019"/>
                  <a:pt x="0" y="61618"/>
                  <a:pt x="0" y="49883"/>
                </a:cubicBezTo>
                <a:cubicBezTo>
                  <a:pt x="0" y="28528"/>
                  <a:pt x="26417" y="9723"/>
                  <a:pt x="57714" y="1656"/>
                </a:cubicBezTo>
                <a:lnTo>
                  <a:pt x="7042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1" name="Shape 119">
            <a:extLst>
              <a:ext uri="{FF2B5EF4-FFF2-40B4-BE49-F238E27FC236}">
                <a16:creationId xmlns:a16="http://schemas.microsoft.com/office/drawing/2014/main" id="{239CADA5-145E-536C-34E0-D38F313D803F}"/>
              </a:ext>
            </a:extLst>
          </xdr:cNvPr>
          <xdr:cNvSpPr/>
        </xdr:nvSpPr>
        <xdr:spPr>
          <a:xfrm>
            <a:off x="2775026" y="93980"/>
            <a:ext cx="115126" cy="216383"/>
          </a:xfrm>
          <a:custGeom>
            <a:avLst/>
            <a:gdLst/>
            <a:ahLst/>
            <a:cxnLst/>
            <a:rect l="0" t="0" r="0" b="0"/>
            <a:pathLst>
              <a:path w="115126" h="216383">
                <a:moveTo>
                  <a:pt x="19418" y="0"/>
                </a:moveTo>
                <a:cubicBezTo>
                  <a:pt x="59156" y="0"/>
                  <a:pt x="76289" y="21234"/>
                  <a:pt x="76289" y="61874"/>
                </a:cubicBezTo>
                <a:lnTo>
                  <a:pt x="76289" y="183413"/>
                </a:lnTo>
                <a:cubicBezTo>
                  <a:pt x="76289" y="196520"/>
                  <a:pt x="87135" y="200596"/>
                  <a:pt x="114224" y="197866"/>
                </a:cubicBezTo>
                <a:lnTo>
                  <a:pt x="115126" y="202844"/>
                </a:lnTo>
                <a:cubicBezTo>
                  <a:pt x="106553" y="208712"/>
                  <a:pt x="83960" y="216383"/>
                  <a:pt x="67729" y="216383"/>
                </a:cubicBezTo>
                <a:cubicBezTo>
                  <a:pt x="50571" y="216383"/>
                  <a:pt x="41554" y="206908"/>
                  <a:pt x="40170" y="182969"/>
                </a:cubicBezTo>
                <a:lnTo>
                  <a:pt x="38379" y="182067"/>
                </a:lnTo>
                <a:cubicBezTo>
                  <a:pt x="27997" y="192456"/>
                  <a:pt x="17050" y="201035"/>
                  <a:pt x="5652" y="207016"/>
                </a:cubicBezTo>
                <a:lnTo>
                  <a:pt x="0" y="209263"/>
                </a:lnTo>
                <a:lnTo>
                  <a:pt x="0" y="188322"/>
                </a:lnTo>
                <a:lnTo>
                  <a:pt x="14572" y="185903"/>
                </a:lnTo>
                <a:cubicBezTo>
                  <a:pt x="22018" y="183642"/>
                  <a:pt x="30029" y="180251"/>
                  <a:pt x="38379" y="175730"/>
                </a:cubicBezTo>
                <a:lnTo>
                  <a:pt x="38379" y="112941"/>
                </a:lnTo>
                <a:cubicBezTo>
                  <a:pt x="23940" y="112941"/>
                  <a:pt x="11922" y="114240"/>
                  <a:pt x="2018" y="116569"/>
                </a:cubicBezTo>
                <a:lnTo>
                  <a:pt x="0" y="117405"/>
                </a:lnTo>
                <a:lnTo>
                  <a:pt x="0" y="107453"/>
                </a:lnTo>
                <a:lnTo>
                  <a:pt x="38379" y="99835"/>
                </a:lnTo>
                <a:lnTo>
                  <a:pt x="38379" y="65951"/>
                </a:lnTo>
                <a:cubicBezTo>
                  <a:pt x="38379" y="43253"/>
                  <a:pt x="27464" y="28684"/>
                  <a:pt x="10578" y="22819"/>
                </a:cubicBezTo>
                <a:lnTo>
                  <a:pt x="0" y="21153"/>
                </a:lnTo>
                <a:lnTo>
                  <a:pt x="0" y="2530"/>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2" name="Shape 120">
            <a:extLst>
              <a:ext uri="{FF2B5EF4-FFF2-40B4-BE49-F238E27FC236}">
                <a16:creationId xmlns:a16="http://schemas.microsoft.com/office/drawing/2014/main" id="{81B13D11-549E-F571-330B-1DE4E307CD1E}"/>
              </a:ext>
            </a:extLst>
          </xdr:cNvPr>
          <xdr:cNvSpPr/>
        </xdr:nvSpPr>
        <xdr:spPr>
          <a:xfrm>
            <a:off x="1394638" y="437020"/>
            <a:ext cx="166783" cy="287769"/>
          </a:xfrm>
          <a:custGeom>
            <a:avLst/>
            <a:gdLst/>
            <a:ahLst/>
            <a:cxnLst/>
            <a:rect l="0" t="0" r="0" b="0"/>
            <a:pathLst>
              <a:path w="166783" h="287769">
                <a:moveTo>
                  <a:pt x="0" y="0"/>
                </a:moveTo>
                <a:lnTo>
                  <a:pt x="138582" y="0"/>
                </a:lnTo>
                <a:lnTo>
                  <a:pt x="166783" y="2286"/>
                </a:lnTo>
                <a:lnTo>
                  <a:pt x="166783" y="20690"/>
                </a:lnTo>
                <a:lnTo>
                  <a:pt x="129540" y="14910"/>
                </a:lnTo>
                <a:lnTo>
                  <a:pt x="89827" y="14910"/>
                </a:lnTo>
                <a:lnTo>
                  <a:pt x="89827" y="272847"/>
                </a:lnTo>
                <a:lnTo>
                  <a:pt x="139484" y="272847"/>
                </a:lnTo>
                <a:lnTo>
                  <a:pt x="166783" y="268295"/>
                </a:lnTo>
                <a:lnTo>
                  <a:pt x="166783" y="285184"/>
                </a:lnTo>
                <a:lnTo>
                  <a:pt x="135852" y="287769"/>
                </a:lnTo>
                <a:lnTo>
                  <a:pt x="0" y="287769"/>
                </a:lnTo>
                <a:lnTo>
                  <a:pt x="0" y="280099"/>
                </a:lnTo>
                <a:lnTo>
                  <a:pt x="44691" y="271971"/>
                </a:lnTo>
                <a:lnTo>
                  <a:pt x="44691" y="15812"/>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3" name="Shape 121">
            <a:extLst>
              <a:ext uri="{FF2B5EF4-FFF2-40B4-BE49-F238E27FC236}">
                <a16:creationId xmlns:a16="http://schemas.microsoft.com/office/drawing/2014/main" id="{8F2B8568-115B-89C2-4F06-8AA251178699}"/>
              </a:ext>
            </a:extLst>
          </xdr:cNvPr>
          <xdr:cNvSpPr/>
        </xdr:nvSpPr>
        <xdr:spPr>
          <a:xfrm>
            <a:off x="1561421" y="439306"/>
            <a:ext cx="128873" cy="282898"/>
          </a:xfrm>
          <a:custGeom>
            <a:avLst/>
            <a:gdLst/>
            <a:ahLst/>
            <a:cxnLst/>
            <a:rect l="0" t="0" r="0" b="0"/>
            <a:pathLst>
              <a:path w="128873" h="282898">
                <a:moveTo>
                  <a:pt x="0" y="0"/>
                </a:moveTo>
                <a:lnTo>
                  <a:pt x="6804" y="552"/>
                </a:lnTo>
                <a:cubicBezTo>
                  <a:pt x="83961" y="13597"/>
                  <a:pt x="128873" y="70225"/>
                  <a:pt x="128873" y="141389"/>
                </a:cubicBezTo>
                <a:cubicBezTo>
                  <a:pt x="128873" y="212931"/>
                  <a:pt x="78759" y="269597"/>
                  <a:pt x="3024" y="282645"/>
                </a:cubicBezTo>
                <a:lnTo>
                  <a:pt x="0" y="282898"/>
                </a:lnTo>
                <a:lnTo>
                  <a:pt x="0" y="266009"/>
                </a:lnTo>
                <a:lnTo>
                  <a:pt x="14505" y="263590"/>
                </a:lnTo>
                <a:cubicBezTo>
                  <a:pt x="52331" y="249281"/>
                  <a:pt x="76956" y="211855"/>
                  <a:pt x="76956" y="141389"/>
                </a:cubicBezTo>
                <a:cubicBezTo>
                  <a:pt x="76956" y="71237"/>
                  <a:pt x="48774" y="33883"/>
                  <a:pt x="7642" y="19590"/>
                </a:cubicBezTo>
                <a:lnTo>
                  <a:pt x="0" y="1840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4" name="Shape 122">
            <a:extLst>
              <a:ext uri="{FF2B5EF4-FFF2-40B4-BE49-F238E27FC236}">
                <a16:creationId xmlns:a16="http://schemas.microsoft.com/office/drawing/2014/main" id="{7D4EEA62-77A6-EDE8-CF81-6A7DBE00075F}"/>
              </a:ext>
            </a:extLst>
          </xdr:cNvPr>
          <xdr:cNvSpPr/>
        </xdr:nvSpPr>
        <xdr:spPr>
          <a:xfrm>
            <a:off x="1715122" y="517069"/>
            <a:ext cx="90964" cy="213452"/>
          </a:xfrm>
          <a:custGeom>
            <a:avLst/>
            <a:gdLst/>
            <a:ahLst/>
            <a:cxnLst/>
            <a:rect l="0" t="0" r="0" b="0"/>
            <a:pathLst>
              <a:path w="90964" h="213452">
                <a:moveTo>
                  <a:pt x="90964" y="0"/>
                </a:moveTo>
                <a:lnTo>
                  <a:pt x="90964" y="9385"/>
                </a:lnTo>
                <a:lnTo>
                  <a:pt x="76191" y="12918"/>
                </a:lnTo>
                <a:cubicBezTo>
                  <a:pt x="57279" y="22471"/>
                  <a:pt x="43570" y="45434"/>
                  <a:pt x="41542" y="76276"/>
                </a:cubicBezTo>
                <a:lnTo>
                  <a:pt x="90964" y="74688"/>
                </a:lnTo>
                <a:lnTo>
                  <a:pt x="90964" y="85750"/>
                </a:lnTo>
                <a:lnTo>
                  <a:pt x="41072" y="85750"/>
                </a:lnTo>
                <a:cubicBezTo>
                  <a:pt x="41072" y="130813"/>
                  <a:pt x="52502" y="165210"/>
                  <a:pt x="79734" y="179592"/>
                </a:cubicBezTo>
                <a:lnTo>
                  <a:pt x="90964" y="182124"/>
                </a:lnTo>
                <a:lnTo>
                  <a:pt x="90964" y="213452"/>
                </a:lnTo>
                <a:lnTo>
                  <a:pt x="59027" y="207341"/>
                </a:lnTo>
                <a:cubicBezTo>
                  <a:pt x="23103" y="192450"/>
                  <a:pt x="0" y="156781"/>
                  <a:pt x="0" y="109689"/>
                </a:cubicBezTo>
                <a:cubicBezTo>
                  <a:pt x="0" y="61931"/>
                  <a:pt x="24632" y="23038"/>
                  <a:pt x="60565" y="6577"/>
                </a:cubicBezTo>
                <a:lnTo>
                  <a:pt x="9096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5" name="Shape 123">
            <a:extLst>
              <a:ext uri="{FF2B5EF4-FFF2-40B4-BE49-F238E27FC236}">
                <a16:creationId xmlns:a16="http://schemas.microsoft.com/office/drawing/2014/main" id="{03365164-30BC-5FDC-E90E-742436BFBB23}"/>
              </a:ext>
            </a:extLst>
          </xdr:cNvPr>
          <xdr:cNvSpPr/>
        </xdr:nvSpPr>
        <xdr:spPr>
          <a:xfrm>
            <a:off x="1806086" y="685940"/>
            <a:ext cx="90494" cy="46088"/>
          </a:xfrm>
          <a:custGeom>
            <a:avLst/>
            <a:gdLst/>
            <a:ahLst/>
            <a:cxnLst/>
            <a:rect l="0" t="0" r="0" b="0"/>
            <a:pathLst>
              <a:path w="90494" h="46088">
                <a:moveTo>
                  <a:pt x="87789" y="0"/>
                </a:moveTo>
                <a:lnTo>
                  <a:pt x="90494" y="5436"/>
                </a:lnTo>
                <a:cubicBezTo>
                  <a:pt x="62529" y="32093"/>
                  <a:pt x="37243" y="46088"/>
                  <a:pt x="7881" y="46088"/>
                </a:cubicBezTo>
                <a:lnTo>
                  <a:pt x="0" y="44580"/>
                </a:lnTo>
                <a:lnTo>
                  <a:pt x="0" y="13252"/>
                </a:lnTo>
                <a:lnTo>
                  <a:pt x="21431" y="18085"/>
                </a:lnTo>
                <a:cubicBezTo>
                  <a:pt x="43567" y="18085"/>
                  <a:pt x="62071" y="13119"/>
                  <a:pt x="8778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6" name="Shape 124">
            <a:extLst>
              <a:ext uri="{FF2B5EF4-FFF2-40B4-BE49-F238E27FC236}">
                <a16:creationId xmlns:a16="http://schemas.microsoft.com/office/drawing/2014/main" id="{F93ABE42-FFF0-1096-3AF5-E25848592895}"/>
              </a:ext>
            </a:extLst>
          </xdr:cNvPr>
          <xdr:cNvSpPr/>
        </xdr:nvSpPr>
        <xdr:spPr>
          <a:xfrm>
            <a:off x="1806086" y="515163"/>
            <a:ext cx="92767" cy="87655"/>
          </a:xfrm>
          <a:custGeom>
            <a:avLst/>
            <a:gdLst/>
            <a:ahLst/>
            <a:cxnLst/>
            <a:rect l="0" t="0" r="0" b="0"/>
            <a:pathLst>
              <a:path w="92767" h="87655">
                <a:moveTo>
                  <a:pt x="8808" y="0"/>
                </a:moveTo>
                <a:cubicBezTo>
                  <a:pt x="64776" y="0"/>
                  <a:pt x="92767" y="37503"/>
                  <a:pt x="92767" y="87655"/>
                </a:cubicBezTo>
                <a:lnTo>
                  <a:pt x="0" y="87655"/>
                </a:lnTo>
                <a:lnTo>
                  <a:pt x="0" y="76594"/>
                </a:lnTo>
                <a:lnTo>
                  <a:pt x="49422" y="75006"/>
                </a:lnTo>
                <a:cubicBezTo>
                  <a:pt x="46273" y="36157"/>
                  <a:pt x="33636" y="9944"/>
                  <a:pt x="5633" y="9944"/>
                </a:cubicBezTo>
                <a:lnTo>
                  <a:pt x="0" y="11291"/>
                </a:lnTo>
                <a:lnTo>
                  <a:pt x="0" y="1905"/>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7" name="Shape 125">
            <a:extLst>
              <a:ext uri="{FF2B5EF4-FFF2-40B4-BE49-F238E27FC236}">
                <a16:creationId xmlns:a16="http://schemas.microsoft.com/office/drawing/2014/main" id="{FCD5D480-5069-3271-96B7-AE6C9BDAE551}"/>
              </a:ext>
            </a:extLst>
          </xdr:cNvPr>
          <xdr:cNvSpPr/>
        </xdr:nvSpPr>
        <xdr:spPr>
          <a:xfrm>
            <a:off x="1910588" y="514719"/>
            <a:ext cx="123006" cy="304965"/>
          </a:xfrm>
          <a:custGeom>
            <a:avLst/>
            <a:gdLst/>
            <a:ahLst/>
            <a:cxnLst/>
            <a:rect l="0" t="0" r="0" b="0"/>
            <a:pathLst>
              <a:path w="123006" h="304965">
                <a:moveTo>
                  <a:pt x="63640" y="0"/>
                </a:moveTo>
                <a:lnTo>
                  <a:pt x="65456" y="1359"/>
                </a:lnTo>
                <a:lnTo>
                  <a:pt x="64554" y="37503"/>
                </a:lnTo>
                <a:lnTo>
                  <a:pt x="66345" y="38418"/>
                </a:lnTo>
                <a:cubicBezTo>
                  <a:pt x="83280" y="20463"/>
                  <a:pt x="99701" y="8080"/>
                  <a:pt x="118094" y="3011"/>
                </a:cubicBezTo>
                <a:lnTo>
                  <a:pt x="123006" y="2353"/>
                </a:lnTo>
                <a:lnTo>
                  <a:pt x="123006" y="31211"/>
                </a:lnTo>
                <a:lnTo>
                  <a:pt x="112408" y="28918"/>
                </a:lnTo>
                <a:cubicBezTo>
                  <a:pt x="97498" y="28918"/>
                  <a:pt x="79451" y="36589"/>
                  <a:pt x="68174" y="44742"/>
                </a:cubicBezTo>
                <a:lnTo>
                  <a:pt x="68174" y="183858"/>
                </a:lnTo>
                <a:cubicBezTo>
                  <a:pt x="83947" y="197904"/>
                  <a:pt x="99758" y="205575"/>
                  <a:pt x="119621" y="205575"/>
                </a:cubicBezTo>
                <a:lnTo>
                  <a:pt x="123006" y="204696"/>
                </a:lnTo>
                <a:lnTo>
                  <a:pt x="123006" y="215752"/>
                </a:lnTo>
                <a:lnTo>
                  <a:pt x="107874" y="217310"/>
                </a:lnTo>
                <a:cubicBezTo>
                  <a:pt x="93447" y="217310"/>
                  <a:pt x="80810" y="215519"/>
                  <a:pt x="68174" y="212344"/>
                </a:cubicBezTo>
                <a:lnTo>
                  <a:pt x="68174" y="288239"/>
                </a:lnTo>
                <a:lnTo>
                  <a:pt x="102464" y="299072"/>
                </a:lnTo>
                <a:lnTo>
                  <a:pt x="102464" y="304965"/>
                </a:lnTo>
                <a:lnTo>
                  <a:pt x="0" y="304965"/>
                </a:lnTo>
                <a:lnTo>
                  <a:pt x="0" y="299072"/>
                </a:lnTo>
                <a:lnTo>
                  <a:pt x="29782" y="288239"/>
                </a:lnTo>
                <a:lnTo>
                  <a:pt x="29782" y="39307"/>
                </a:lnTo>
                <a:lnTo>
                  <a:pt x="457" y="20333"/>
                </a:lnTo>
                <a:lnTo>
                  <a:pt x="457" y="16269"/>
                </a:lnTo>
                <a:lnTo>
                  <a:pt x="6364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8" name="Shape 126">
            <a:extLst>
              <a:ext uri="{FF2B5EF4-FFF2-40B4-BE49-F238E27FC236}">
                <a16:creationId xmlns:a16="http://schemas.microsoft.com/office/drawing/2014/main" id="{BB15FDA5-B92E-AA70-619B-51F3814488C8}"/>
              </a:ext>
            </a:extLst>
          </xdr:cNvPr>
          <xdr:cNvSpPr/>
        </xdr:nvSpPr>
        <xdr:spPr>
          <a:xfrm>
            <a:off x="2033594" y="515163"/>
            <a:ext cx="95015" cy="215308"/>
          </a:xfrm>
          <a:custGeom>
            <a:avLst/>
            <a:gdLst/>
            <a:ahLst/>
            <a:cxnLst/>
            <a:rect l="0" t="0" r="0" b="0"/>
            <a:pathLst>
              <a:path w="95015" h="215308">
                <a:moveTo>
                  <a:pt x="14231" y="0"/>
                </a:moveTo>
                <a:cubicBezTo>
                  <a:pt x="59798" y="0"/>
                  <a:pt x="95015" y="39776"/>
                  <a:pt x="95015" y="102565"/>
                </a:cubicBezTo>
                <a:cubicBezTo>
                  <a:pt x="95015" y="153960"/>
                  <a:pt x="62879" y="202925"/>
                  <a:pt x="9174" y="214363"/>
                </a:cubicBezTo>
                <a:lnTo>
                  <a:pt x="0" y="215308"/>
                </a:lnTo>
                <a:lnTo>
                  <a:pt x="0" y="204252"/>
                </a:lnTo>
                <a:lnTo>
                  <a:pt x="17906" y="199602"/>
                </a:lnTo>
                <a:cubicBezTo>
                  <a:pt x="38345" y="188440"/>
                  <a:pt x="54832" y="160058"/>
                  <a:pt x="54832" y="111595"/>
                </a:cubicBezTo>
                <a:cubicBezTo>
                  <a:pt x="54832" y="74343"/>
                  <a:pt x="41388" y="46213"/>
                  <a:pt x="17145" y="34476"/>
                </a:cubicBezTo>
                <a:lnTo>
                  <a:pt x="0" y="30766"/>
                </a:lnTo>
                <a:lnTo>
                  <a:pt x="0" y="1908"/>
                </a:lnTo>
                <a:lnTo>
                  <a:pt x="14231"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89" name="Shape 127">
            <a:extLst>
              <a:ext uri="{FF2B5EF4-FFF2-40B4-BE49-F238E27FC236}">
                <a16:creationId xmlns:a16="http://schemas.microsoft.com/office/drawing/2014/main" id="{65AB7769-ABD9-2413-B146-E2664078D334}"/>
              </a:ext>
            </a:extLst>
          </xdr:cNvPr>
          <xdr:cNvSpPr/>
        </xdr:nvSpPr>
        <xdr:spPr>
          <a:xfrm>
            <a:off x="2148484" y="623081"/>
            <a:ext cx="78080" cy="108948"/>
          </a:xfrm>
          <a:custGeom>
            <a:avLst/>
            <a:gdLst/>
            <a:ahLst/>
            <a:cxnLst/>
            <a:rect l="0" t="0" r="0" b="0"/>
            <a:pathLst>
              <a:path w="78080" h="108948">
                <a:moveTo>
                  <a:pt x="78080" y="0"/>
                </a:moveTo>
                <a:lnTo>
                  <a:pt x="78080" y="9961"/>
                </a:lnTo>
                <a:lnTo>
                  <a:pt x="56415" y="18935"/>
                </a:lnTo>
                <a:cubicBezTo>
                  <a:pt x="44453" y="27176"/>
                  <a:pt x="39713" y="38469"/>
                  <a:pt x="39713" y="50680"/>
                </a:cubicBezTo>
                <a:cubicBezTo>
                  <a:pt x="39713" y="70086"/>
                  <a:pt x="52350" y="81821"/>
                  <a:pt x="72212" y="81821"/>
                </a:cubicBezTo>
                <a:lnTo>
                  <a:pt x="78080" y="80851"/>
                </a:lnTo>
                <a:lnTo>
                  <a:pt x="78080" y="101824"/>
                </a:lnTo>
                <a:lnTo>
                  <a:pt x="66310" y="106506"/>
                </a:lnTo>
                <a:cubicBezTo>
                  <a:pt x="60397" y="108101"/>
                  <a:pt x="54385" y="108948"/>
                  <a:pt x="48285" y="108948"/>
                </a:cubicBezTo>
                <a:cubicBezTo>
                  <a:pt x="18948" y="108948"/>
                  <a:pt x="0" y="91765"/>
                  <a:pt x="0" y="64206"/>
                </a:cubicBezTo>
                <a:cubicBezTo>
                  <a:pt x="0" y="33726"/>
                  <a:pt x="27160" y="13647"/>
                  <a:pt x="69496" y="1703"/>
                </a:cubicBezTo>
                <a:lnTo>
                  <a:pt x="7808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0" name="Shape 128">
            <a:extLst>
              <a:ext uri="{FF2B5EF4-FFF2-40B4-BE49-F238E27FC236}">
                <a16:creationId xmlns:a16="http://schemas.microsoft.com/office/drawing/2014/main" id="{84D019B2-08B3-7235-D07E-DB47083A2215}"/>
              </a:ext>
            </a:extLst>
          </xdr:cNvPr>
          <xdr:cNvSpPr/>
        </xdr:nvSpPr>
        <xdr:spPr>
          <a:xfrm>
            <a:off x="2156155" y="518175"/>
            <a:ext cx="70409" cy="71994"/>
          </a:xfrm>
          <a:custGeom>
            <a:avLst/>
            <a:gdLst/>
            <a:ahLst/>
            <a:cxnLst/>
            <a:rect l="0" t="0" r="0" b="0"/>
            <a:pathLst>
              <a:path w="70409" h="71994">
                <a:moveTo>
                  <a:pt x="70409" y="0"/>
                </a:moveTo>
                <a:lnTo>
                  <a:pt x="70409" y="18625"/>
                </a:lnTo>
                <a:lnTo>
                  <a:pt x="62281" y="17346"/>
                </a:lnTo>
                <a:cubicBezTo>
                  <a:pt x="52362" y="17346"/>
                  <a:pt x="40615" y="19581"/>
                  <a:pt x="28892" y="24115"/>
                </a:cubicBezTo>
                <a:cubicBezTo>
                  <a:pt x="38824" y="32256"/>
                  <a:pt x="42875" y="41730"/>
                  <a:pt x="42875" y="50315"/>
                </a:cubicBezTo>
                <a:cubicBezTo>
                  <a:pt x="42875" y="61618"/>
                  <a:pt x="34290" y="71994"/>
                  <a:pt x="21666" y="71994"/>
                </a:cubicBezTo>
                <a:cubicBezTo>
                  <a:pt x="8115" y="71994"/>
                  <a:pt x="0" y="61618"/>
                  <a:pt x="0" y="49884"/>
                </a:cubicBezTo>
                <a:cubicBezTo>
                  <a:pt x="0" y="28529"/>
                  <a:pt x="26396" y="9724"/>
                  <a:pt x="57693" y="1656"/>
                </a:cubicBezTo>
                <a:lnTo>
                  <a:pt x="7040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1" name="Shape 129">
            <a:extLst>
              <a:ext uri="{FF2B5EF4-FFF2-40B4-BE49-F238E27FC236}">
                <a16:creationId xmlns:a16="http://schemas.microsoft.com/office/drawing/2014/main" id="{7A21EBC8-AE99-5BCD-61EA-B0E71AB3F4A5}"/>
              </a:ext>
            </a:extLst>
          </xdr:cNvPr>
          <xdr:cNvSpPr/>
        </xdr:nvSpPr>
        <xdr:spPr>
          <a:xfrm>
            <a:off x="2226564" y="515646"/>
            <a:ext cx="115100" cy="216383"/>
          </a:xfrm>
          <a:custGeom>
            <a:avLst/>
            <a:gdLst/>
            <a:ahLst/>
            <a:cxnLst/>
            <a:rect l="0" t="0" r="0" b="0"/>
            <a:pathLst>
              <a:path w="115100" h="216383">
                <a:moveTo>
                  <a:pt x="19418" y="0"/>
                </a:moveTo>
                <a:cubicBezTo>
                  <a:pt x="59131" y="0"/>
                  <a:pt x="76276" y="21234"/>
                  <a:pt x="76276" y="61874"/>
                </a:cubicBezTo>
                <a:lnTo>
                  <a:pt x="76276" y="183413"/>
                </a:lnTo>
                <a:cubicBezTo>
                  <a:pt x="76276" y="196507"/>
                  <a:pt x="87122" y="200571"/>
                  <a:pt x="114211" y="197853"/>
                </a:cubicBezTo>
                <a:lnTo>
                  <a:pt x="115100" y="202832"/>
                </a:lnTo>
                <a:cubicBezTo>
                  <a:pt x="106528" y="208712"/>
                  <a:pt x="83972" y="216383"/>
                  <a:pt x="67716" y="216383"/>
                </a:cubicBezTo>
                <a:cubicBezTo>
                  <a:pt x="50559" y="216383"/>
                  <a:pt x="41529" y="206883"/>
                  <a:pt x="40183" y="182943"/>
                </a:cubicBezTo>
                <a:lnTo>
                  <a:pt x="38367" y="182054"/>
                </a:lnTo>
                <a:cubicBezTo>
                  <a:pt x="27991" y="192443"/>
                  <a:pt x="17050" y="201025"/>
                  <a:pt x="5653" y="207010"/>
                </a:cubicBezTo>
                <a:lnTo>
                  <a:pt x="0" y="209259"/>
                </a:lnTo>
                <a:lnTo>
                  <a:pt x="0" y="188286"/>
                </a:lnTo>
                <a:lnTo>
                  <a:pt x="14559" y="185879"/>
                </a:lnTo>
                <a:cubicBezTo>
                  <a:pt x="22006" y="183626"/>
                  <a:pt x="30016" y="180245"/>
                  <a:pt x="38367" y="175730"/>
                </a:cubicBezTo>
                <a:lnTo>
                  <a:pt x="38367" y="112941"/>
                </a:lnTo>
                <a:cubicBezTo>
                  <a:pt x="23923" y="112941"/>
                  <a:pt x="11906" y="114238"/>
                  <a:pt x="2004" y="116565"/>
                </a:cubicBezTo>
                <a:lnTo>
                  <a:pt x="0" y="117395"/>
                </a:lnTo>
                <a:lnTo>
                  <a:pt x="0" y="107435"/>
                </a:lnTo>
                <a:lnTo>
                  <a:pt x="38367" y="99822"/>
                </a:lnTo>
                <a:lnTo>
                  <a:pt x="38367" y="65938"/>
                </a:lnTo>
                <a:cubicBezTo>
                  <a:pt x="38367" y="43240"/>
                  <a:pt x="27451" y="28679"/>
                  <a:pt x="10565" y="22817"/>
                </a:cubicBezTo>
                <a:lnTo>
                  <a:pt x="0" y="21154"/>
                </a:lnTo>
                <a:lnTo>
                  <a:pt x="0" y="2529"/>
                </a:lnTo>
                <a:lnTo>
                  <a:pt x="1941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2" name="Shape 130">
            <a:extLst>
              <a:ext uri="{FF2B5EF4-FFF2-40B4-BE49-F238E27FC236}">
                <a16:creationId xmlns:a16="http://schemas.microsoft.com/office/drawing/2014/main" id="{02C35B27-A3A0-3D02-16C1-2C6E79A46716}"/>
              </a:ext>
            </a:extLst>
          </xdr:cNvPr>
          <xdr:cNvSpPr/>
        </xdr:nvSpPr>
        <xdr:spPr>
          <a:xfrm>
            <a:off x="2354301" y="514719"/>
            <a:ext cx="155740" cy="210071"/>
          </a:xfrm>
          <a:custGeom>
            <a:avLst/>
            <a:gdLst/>
            <a:ahLst/>
            <a:cxnLst/>
            <a:rect l="0" t="0" r="0" b="0"/>
            <a:pathLst>
              <a:path w="155740" h="210071">
                <a:moveTo>
                  <a:pt x="63678" y="0"/>
                </a:moveTo>
                <a:lnTo>
                  <a:pt x="65494" y="1359"/>
                </a:lnTo>
                <a:lnTo>
                  <a:pt x="64567" y="45631"/>
                </a:lnTo>
                <a:lnTo>
                  <a:pt x="66383" y="47015"/>
                </a:lnTo>
                <a:cubicBezTo>
                  <a:pt x="80810" y="18974"/>
                  <a:pt x="104737" y="444"/>
                  <a:pt x="125514" y="444"/>
                </a:cubicBezTo>
                <a:cubicBezTo>
                  <a:pt x="145821" y="444"/>
                  <a:pt x="155740" y="13119"/>
                  <a:pt x="155740" y="26657"/>
                </a:cubicBezTo>
                <a:cubicBezTo>
                  <a:pt x="155740" y="41123"/>
                  <a:pt x="146266" y="51067"/>
                  <a:pt x="132740" y="51067"/>
                </a:cubicBezTo>
                <a:cubicBezTo>
                  <a:pt x="120548" y="51067"/>
                  <a:pt x="110630" y="41567"/>
                  <a:pt x="108369" y="27127"/>
                </a:cubicBezTo>
                <a:cubicBezTo>
                  <a:pt x="91656" y="28473"/>
                  <a:pt x="74498" y="41567"/>
                  <a:pt x="68173" y="56477"/>
                </a:cubicBezTo>
                <a:lnTo>
                  <a:pt x="68173" y="196075"/>
                </a:lnTo>
                <a:lnTo>
                  <a:pt x="99326" y="204229"/>
                </a:lnTo>
                <a:lnTo>
                  <a:pt x="99326" y="210071"/>
                </a:lnTo>
                <a:lnTo>
                  <a:pt x="0" y="210071"/>
                </a:lnTo>
                <a:lnTo>
                  <a:pt x="0" y="204229"/>
                </a:lnTo>
                <a:lnTo>
                  <a:pt x="29819" y="196075"/>
                </a:lnTo>
                <a:lnTo>
                  <a:pt x="29819" y="39306"/>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3" name="Shape 131">
            <a:extLst>
              <a:ext uri="{FF2B5EF4-FFF2-40B4-BE49-F238E27FC236}">
                <a16:creationId xmlns:a16="http://schemas.microsoft.com/office/drawing/2014/main" id="{284E6FBC-4135-3A1D-DBCD-9C70A4D7388E}"/>
              </a:ext>
            </a:extLst>
          </xdr:cNvPr>
          <xdr:cNvSpPr/>
        </xdr:nvSpPr>
        <xdr:spPr>
          <a:xfrm>
            <a:off x="2525408" y="472250"/>
            <a:ext cx="139497" cy="256172"/>
          </a:xfrm>
          <a:custGeom>
            <a:avLst/>
            <a:gdLst/>
            <a:ahLst/>
            <a:cxnLst/>
            <a:rect l="0" t="0" r="0" b="0"/>
            <a:pathLst>
              <a:path w="139497" h="256172">
                <a:moveTo>
                  <a:pt x="61849" y="0"/>
                </a:moveTo>
                <a:lnTo>
                  <a:pt x="69520" y="0"/>
                </a:lnTo>
                <a:lnTo>
                  <a:pt x="69520" y="51054"/>
                </a:lnTo>
                <a:lnTo>
                  <a:pt x="138125" y="51054"/>
                </a:lnTo>
                <a:lnTo>
                  <a:pt x="138125" y="70472"/>
                </a:lnTo>
                <a:lnTo>
                  <a:pt x="69520" y="70472"/>
                </a:lnTo>
                <a:lnTo>
                  <a:pt x="69520" y="193357"/>
                </a:lnTo>
                <a:cubicBezTo>
                  <a:pt x="69520" y="209626"/>
                  <a:pt x="70853" y="220002"/>
                  <a:pt x="80366" y="226327"/>
                </a:cubicBezTo>
                <a:cubicBezTo>
                  <a:pt x="86678" y="229946"/>
                  <a:pt x="97955" y="231775"/>
                  <a:pt x="113741" y="231775"/>
                </a:cubicBezTo>
                <a:cubicBezTo>
                  <a:pt x="120980" y="231775"/>
                  <a:pt x="129565" y="231292"/>
                  <a:pt x="139027" y="230861"/>
                </a:cubicBezTo>
                <a:lnTo>
                  <a:pt x="139497" y="235382"/>
                </a:lnTo>
                <a:cubicBezTo>
                  <a:pt x="119634" y="247574"/>
                  <a:pt x="97041" y="256172"/>
                  <a:pt x="75819" y="256172"/>
                </a:cubicBezTo>
                <a:cubicBezTo>
                  <a:pt x="41542" y="256172"/>
                  <a:pt x="31610" y="240805"/>
                  <a:pt x="31610" y="208712"/>
                </a:cubicBezTo>
                <a:lnTo>
                  <a:pt x="31610" y="70472"/>
                </a:lnTo>
                <a:lnTo>
                  <a:pt x="0" y="70472"/>
                </a:lnTo>
                <a:lnTo>
                  <a:pt x="0" y="64618"/>
                </a:lnTo>
                <a:lnTo>
                  <a:pt x="35204"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4" name="Shape 132">
            <a:extLst>
              <a:ext uri="{FF2B5EF4-FFF2-40B4-BE49-F238E27FC236}">
                <a16:creationId xmlns:a16="http://schemas.microsoft.com/office/drawing/2014/main" id="{CA5ACDAD-7172-9914-1EC6-9DB14797847A}"/>
              </a:ext>
            </a:extLst>
          </xdr:cNvPr>
          <xdr:cNvSpPr/>
        </xdr:nvSpPr>
        <xdr:spPr>
          <a:xfrm>
            <a:off x="2681567" y="514731"/>
            <a:ext cx="353009" cy="210071"/>
          </a:xfrm>
          <a:custGeom>
            <a:avLst/>
            <a:gdLst/>
            <a:ahLst/>
            <a:cxnLst/>
            <a:rect l="0" t="0" r="0" b="0"/>
            <a:pathLst>
              <a:path w="353009" h="210071">
                <a:moveTo>
                  <a:pt x="63678" y="0"/>
                </a:moveTo>
                <a:lnTo>
                  <a:pt x="65468" y="1359"/>
                </a:lnTo>
                <a:lnTo>
                  <a:pt x="64567" y="37503"/>
                </a:lnTo>
                <a:lnTo>
                  <a:pt x="66383" y="38418"/>
                </a:lnTo>
                <a:cubicBezTo>
                  <a:pt x="93002" y="13119"/>
                  <a:pt x="115557" y="445"/>
                  <a:pt x="139941" y="445"/>
                </a:cubicBezTo>
                <a:cubicBezTo>
                  <a:pt x="169316" y="445"/>
                  <a:pt x="184645" y="19444"/>
                  <a:pt x="190957" y="40208"/>
                </a:cubicBezTo>
                <a:lnTo>
                  <a:pt x="193218" y="41123"/>
                </a:lnTo>
                <a:cubicBezTo>
                  <a:pt x="219850" y="15824"/>
                  <a:pt x="243777" y="0"/>
                  <a:pt x="268160" y="0"/>
                </a:cubicBezTo>
                <a:cubicBezTo>
                  <a:pt x="308763" y="0"/>
                  <a:pt x="322771" y="31179"/>
                  <a:pt x="322771" y="63246"/>
                </a:cubicBezTo>
                <a:lnTo>
                  <a:pt x="322771" y="196075"/>
                </a:lnTo>
                <a:lnTo>
                  <a:pt x="353009" y="204216"/>
                </a:lnTo>
                <a:lnTo>
                  <a:pt x="353009" y="210071"/>
                </a:lnTo>
                <a:lnTo>
                  <a:pt x="256413" y="210071"/>
                </a:lnTo>
                <a:lnTo>
                  <a:pt x="256413" y="204216"/>
                </a:lnTo>
                <a:lnTo>
                  <a:pt x="284861" y="196075"/>
                </a:lnTo>
                <a:lnTo>
                  <a:pt x="284861" y="82677"/>
                </a:lnTo>
                <a:cubicBezTo>
                  <a:pt x="284861" y="48349"/>
                  <a:pt x="273126" y="32093"/>
                  <a:pt x="243332" y="32093"/>
                </a:cubicBezTo>
                <a:cubicBezTo>
                  <a:pt x="224371" y="32093"/>
                  <a:pt x="213093" y="38418"/>
                  <a:pt x="195021" y="48793"/>
                </a:cubicBezTo>
                <a:lnTo>
                  <a:pt x="195021" y="196075"/>
                </a:lnTo>
                <a:lnTo>
                  <a:pt x="224815" y="204216"/>
                </a:lnTo>
                <a:lnTo>
                  <a:pt x="224815" y="210071"/>
                </a:lnTo>
                <a:lnTo>
                  <a:pt x="128664" y="210071"/>
                </a:lnTo>
                <a:lnTo>
                  <a:pt x="128664" y="204216"/>
                </a:lnTo>
                <a:lnTo>
                  <a:pt x="156654" y="196075"/>
                </a:lnTo>
                <a:lnTo>
                  <a:pt x="156654" y="79972"/>
                </a:lnTo>
                <a:cubicBezTo>
                  <a:pt x="156654" y="45174"/>
                  <a:pt x="144907" y="32093"/>
                  <a:pt x="115138" y="32093"/>
                </a:cubicBezTo>
                <a:cubicBezTo>
                  <a:pt x="96177" y="32093"/>
                  <a:pt x="86246" y="35712"/>
                  <a:pt x="68174" y="46088"/>
                </a:cubicBezTo>
                <a:lnTo>
                  <a:pt x="68174" y="196075"/>
                </a:lnTo>
                <a:lnTo>
                  <a:pt x="96177" y="204216"/>
                </a:lnTo>
                <a:lnTo>
                  <a:pt x="96177" y="210071"/>
                </a:lnTo>
                <a:lnTo>
                  <a:pt x="0" y="210071"/>
                </a:lnTo>
                <a:lnTo>
                  <a:pt x="0" y="204216"/>
                </a:lnTo>
                <a:lnTo>
                  <a:pt x="29819" y="196075"/>
                </a:lnTo>
                <a:lnTo>
                  <a:pt x="29819" y="39294"/>
                </a:lnTo>
                <a:lnTo>
                  <a:pt x="470" y="20320"/>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5" name="Shape 133">
            <a:extLst>
              <a:ext uri="{FF2B5EF4-FFF2-40B4-BE49-F238E27FC236}">
                <a16:creationId xmlns:a16="http://schemas.microsoft.com/office/drawing/2014/main" id="{4FA4E996-9001-880C-83D3-CA2CCCA633DC}"/>
              </a:ext>
            </a:extLst>
          </xdr:cNvPr>
          <xdr:cNvSpPr/>
        </xdr:nvSpPr>
        <xdr:spPr>
          <a:xfrm>
            <a:off x="3039555" y="517069"/>
            <a:ext cx="90963" cy="213449"/>
          </a:xfrm>
          <a:custGeom>
            <a:avLst/>
            <a:gdLst/>
            <a:ahLst/>
            <a:cxnLst/>
            <a:rect l="0" t="0" r="0" b="0"/>
            <a:pathLst>
              <a:path w="90963" h="213449">
                <a:moveTo>
                  <a:pt x="90963" y="0"/>
                </a:moveTo>
                <a:lnTo>
                  <a:pt x="90963" y="9385"/>
                </a:lnTo>
                <a:lnTo>
                  <a:pt x="76190" y="12918"/>
                </a:lnTo>
                <a:cubicBezTo>
                  <a:pt x="57279" y="22471"/>
                  <a:pt x="43570" y="45434"/>
                  <a:pt x="41542" y="76275"/>
                </a:cubicBezTo>
                <a:lnTo>
                  <a:pt x="90963" y="74688"/>
                </a:lnTo>
                <a:lnTo>
                  <a:pt x="90963" y="85750"/>
                </a:lnTo>
                <a:lnTo>
                  <a:pt x="41097" y="85750"/>
                </a:lnTo>
                <a:cubicBezTo>
                  <a:pt x="41097" y="130812"/>
                  <a:pt x="52513" y="165210"/>
                  <a:pt x="79743" y="179592"/>
                </a:cubicBezTo>
                <a:lnTo>
                  <a:pt x="90963" y="182121"/>
                </a:lnTo>
                <a:lnTo>
                  <a:pt x="90963" y="213449"/>
                </a:lnTo>
                <a:lnTo>
                  <a:pt x="59043" y="207341"/>
                </a:lnTo>
                <a:cubicBezTo>
                  <a:pt x="23117" y="192449"/>
                  <a:pt x="0" y="156781"/>
                  <a:pt x="0" y="109689"/>
                </a:cubicBezTo>
                <a:cubicBezTo>
                  <a:pt x="0" y="61931"/>
                  <a:pt x="24639" y="23038"/>
                  <a:pt x="60570" y="6576"/>
                </a:cubicBezTo>
                <a:lnTo>
                  <a:pt x="9096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6" name="Shape 134">
            <a:extLst>
              <a:ext uri="{FF2B5EF4-FFF2-40B4-BE49-F238E27FC236}">
                <a16:creationId xmlns:a16="http://schemas.microsoft.com/office/drawing/2014/main" id="{F08741DF-D89B-5D78-F71D-FA30ED8F67CF}"/>
              </a:ext>
            </a:extLst>
          </xdr:cNvPr>
          <xdr:cNvSpPr/>
        </xdr:nvSpPr>
        <xdr:spPr>
          <a:xfrm>
            <a:off x="3130518" y="685940"/>
            <a:ext cx="90506" cy="46088"/>
          </a:xfrm>
          <a:custGeom>
            <a:avLst/>
            <a:gdLst/>
            <a:ahLst/>
            <a:cxnLst/>
            <a:rect l="0" t="0" r="0" b="0"/>
            <a:pathLst>
              <a:path w="90506" h="46088">
                <a:moveTo>
                  <a:pt x="87802" y="0"/>
                </a:moveTo>
                <a:lnTo>
                  <a:pt x="90506" y="5436"/>
                </a:lnTo>
                <a:cubicBezTo>
                  <a:pt x="62541" y="32093"/>
                  <a:pt x="37230" y="46088"/>
                  <a:pt x="7893" y="46088"/>
                </a:cubicBezTo>
                <a:lnTo>
                  <a:pt x="0" y="44578"/>
                </a:lnTo>
                <a:lnTo>
                  <a:pt x="0" y="13250"/>
                </a:lnTo>
                <a:lnTo>
                  <a:pt x="21444" y="18085"/>
                </a:lnTo>
                <a:cubicBezTo>
                  <a:pt x="43542" y="18085"/>
                  <a:pt x="62059" y="13119"/>
                  <a:pt x="8780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7" name="Shape 135">
            <a:extLst>
              <a:ext uri="{FF2B5EF4-FFF2-40B4-BE49-F238E27FC236}">
                <a16:creationId xmlns:a16="http://schemas.microsoft.com/office/drawing/2014/main" id="{8DF6BB77-CE52-2B76-790E-37BF3569D07B}"/>
              </a:ext>
            </a:extLst>
          </xdr:cNvPr>
          <xdr:cNvSpPr/>
        </xdr:nvSpPr>
        <xdr:spPr>
          <a:xfrm>
            <a:off x="3130518" y="515163"/>
            <a:ext cx="92767" cy="87655"/>
          </a:xfrm>
          <a:custGeom>
            <a:avLst/>
            <a:gdLst/>
            <a:ahLst/>
            <a:cxnLst/>
            <a:rect l="0" t="0" r="0" b="0"/>
            <a:pathLst>
              <a:path w="92767" h="87655">
                <a:moveTo>
                  <a:pt x="8808" y="0"/>
                </a:moveTo>
                <a:cubicBezTo>
                  <a:pt x="64764" y="0"/>
                  <a:pt x="92767" y="37503"/>
                  <a:pt x="92767" y="87655"/>
                </a:cubicBezTo>
                <a:lnTo>
                  <a:pt x="0" y="87655"/>
                </a:lnTo>
                <a:lnTo>
                  <a:pt x="0" y="76594"/>
                </a:lnTo>
                <a:lnTo>
                  <a:pt x="49422" y="75006"/>
                </a:lnTo>
                <a:cubicBezTo>
                  <a:pt x="46273" y="36157"/>
                  <a:pt x="33636" y="9944"/>
                  <a:pt x="5633" y="9944"/>
                </a:cubicBezTo>
                <a:lnTo>
                  <a:pt x="0" y="11291"/>
                </a:lnTo>
                <a:lnTo>
                  <a:pt x="0" y="1906"/>
                </a:lnTo>
                <a:lnTo>
                  <a:pt x="880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8" name="Shape 136">
            <a:extLst>
              <a:ext uri="{FF2B5EF4-FFF2-40B4-BE49-F238E27FC236}">
                <a16:creationId xmlns:a16="http://schemas.microsoft.com/office/drawing/2014/main" id="{70CAE5A1-42B4-1684-F1B5-36D65EF2B7DC}"/>
              </a:ext>
            </a:extLst>
          </xdr:cNvPr>
          <xdr:cNvSpPr/>
        </xdr:nvSpPr>
        <xdr:spPr>
          <a:xfrm>
            <a:off x="3237256" y="514719"/>
            <a:ext cx="228879" cy="210071"/>
          </a:xfrm>
          <a:custGeom>
            <a:avLst/>
            <a:gdLst/>
            <a:ahLst/>
            <a:cxnLst/>
            <a:rect l="0" t="0" r="0" b="0"/>
            <a:pathLst>
              <a:path w="228879" h="210071">
                <a:moveTo>
                  <a:pt x="63678" y="0"/>
                </a:moveTo>
                <a:lnTo>
                  <a:pt x="65481" y="1359"/>
                </a:lnTo>
                <a:lnTo>
                  <a:pt x="64567" y="37503"/>
                </a:lnTo>
                <a:lnTo>
                  <a:pt x="66383" y="38418"/>
                </a:lnTo>
                <a:cubicBezTo>
                  <a:pt x="93472" y="13119"/>
                  <a:pt x="119177" y="445"/>
                  <a:pt x="143561" y="445"/>
                </a:cubicBezTo>
                <a:cubicBezTo>
                  <a:pt x="184188" y="445"/>
                  <a:pt x="199085" y="31191"/>
                  <a:pt x="199085" y="63246"/>
                </a:cubicBezTo>
                <a:lnTo>
                  <a:pt x="199085" y="196075"/>
                </a:lnTo>
                <a:lnTo>
                  <a:pt x="228879" y="204229"/>
                </a:lnTo>
                <a:lnTo>
                  <a:pt x="228879" y="210071"/>
                </a:lnTo>
                <a:lnTo>
                  <a:pt x="132728" y="210071"/>
                </a:lnTo>
                <a:lnTo>
                  <a:pt x="132728" y="204229"/>
                </a:lnTo>
                <a:lnTo>
                  <a:pt x="161163" y="196075"/>
                </a:lnTo>
                <a:lnTo>
                  <a:pt x="161163" y="82690"/>
                </a:lnTo>
                <a:cubicBezTo>
                  <a:pt x="161163" y="48362"/>
                  <a:pt x="148996" y="32093"/>
                  <a:pt x="118732" y="32093"/>
                </a:cubicBezTo>
                <a:cubicBezTo>
                  <a:pt x="99771" y="32093"/>
                  <a:pt x="86233" y="35712"/>
                  <a:pt x="68186" y="46101"/>
                </a:cubicBezTo>
                <a:lnTo>
                  <a:pt x="68186" y="196075"/>
                </a:lnTo>
                <a:lnTo>
                  <a:pt x="96164" y="204229"/>
                </a:lnTo>
                <a:lnTo>
                  <a:pt x="96164" y="210071"/>
                </a:lnTo>
                <a:lnTo>
                  <a:pt x="0" y="210071"/>
                </a:lnTo>
                <a:lnTo>
                  <a:pt x="0" y="204229"/>
                </a:lnTo>
                <a:lnTo>
                  <a:pt x="29819" y="196075"/>
                </a:lnTo>
                <a:lnTo>
                  <a:pt x="29819" y="39307"/>
                </a:lnTo>
                <a:lnTo>
                  <a:pt x="470" y="20333"/>
                </a:lnTo>
                <a:lnTo>
                  <a:pt x="470" y="16269"/>
                </a:lnTo>
                <a:lnTo>
                  <a:pt x="636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99" name="Shape 137">
            <a:extLst>
              <a:ext uri="{FF2B5EF4-FFF2-40B4-BE49-F238E27FC236}">
                <a16:creationId xmlns:a16="http://schemas.microsoft.com/office/drawing/2014/main" id="{F137A45A-3D4D-AE35-E5D2-BB401DD0E15A}"/>
              </a:ext>
            </a:extLst>
          </xdr:cNvPr>
          <xdr:cNvSpPr/>
        </xdr:nvSpPr>
        <xdr:spPr>
          <a:xfrm>
            <a:off x="3464344" y="472250"/>
            <a:ext cx="139497" cy="256172"/>
          </a:xfrm>
          <a:custGeom>
            <a:avLst/>
            <a:gdLst/>
            <a:ahLst/>
            <a:cxnLst/>
            <a:rect l="0" t="0" r="0" b="0"/>
            <a:pathLst>
              <a:path w="139497" h="256172">
                <a:moveTo>
                  <a:pt x="61849" y="0"/>
                </a:moveTo>
                <a:lnTo>
                  <a:pt x="69520" y="0"/>
                </a:lnTo>
                <a:lnTo>
                  <a:pt x="69520" y="51054"/>
                </a:lnTo>
                <a:lnTo>
                  <a:pt x="138150" y="51054"/>
                </a:lnTo>
                <a:lnTo>
                  <a:pt x="138150" y="70472"/>
                </a:lnTo>
                <a:lnTo>
                  <a:pt x="69520" y="70472"/>
                </a:lnTo>
                <a:lnTo>
                  <a:pt x="69520" y="193357"/>
                </a:lnTo>
                <a:cubicBezTo>
                  <a:pt x="69520" y="209626"/>
                  <a:pt x="70879" y="220002"/>
                  <a:pt x="80365" y="226327"/>
                </a:cubicBezTo>
                <a:cubicBezTo>
                  <a:pt x="86703" y="229946"/>
                  <a:pt x="97955" y="231775"/>
                  <a:pt x="113766" y="231775"/>
                </a:cubicBezTo>
                <a:cubicBezTo>
                  <a:pt x="120980" y="231775"/>
                  <a:pt x="129565" y="231292"/>
                  <a:pt x="139052" y="230861"/>
                </a:cubicBezTo>
                <a:lnTo>
                  <a:pt x="139497" y="235382"/>
                </a:lnTo>
                <a:cubicBezTo>
                  <a:pt x="119634" y="247574"/>
                  <a:pt x="97066" y="256172"/>
                  <a:pt x="75844" y="256172"/>
                </a:cubicBezTo>
                <a:cubicBezTo>
                  <a:pt x="41542" y="256172"/>
                  <a:pt x="31610" y="240805"/>
                  <a:pt x="31610" y="208712"/>
                </a:cubicBezTo>
                <a:lnTo>
                  <a:pt x="31610" y="70472"/>
                </a:lnTo>
                <a:lnTo>
                  <a:pt x="0" y="70472"/>
                </a:lnTo>
                <a:lnTo>
                  <a:pt x="0" y="64618"/>
                </a:lnTo>
                <a:lnTo>
                  <a:pt x="35242" y="41123"/>
                </a:lnTo>
                <a:lnTo>
                  <a:pt x="61849"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0" name="Shape 138">
            <a:extLst>
              <a:ext uri="{FF2B5EF4-FFF2-40B4-BE49-F238E27FC236}">
                <a16:creationId xmlns:a16="http://schemas.microsoft.com/office/drawing/2014/main" id="{1CBB9D1A-7C40-412D-936B-FC52BA9D61FE}"/>
              </a:ext>
            </a:extLst>
          </xdr:cNvPr>
          <xdr:cNvSpPr/>
        </xdr:nvSpPr>
        <xdr:spPr>
          <a:xfrm>
            <a:off x="1417650" y="969808"/>
            <a:ext cx="90056" cy="211750"/>
          </a:xfrm>
          <a:custGeom>
            <a:avLst/>
            <a:gdLst/>
            <a:ahLst/>
            <a:cxnLst/>
            <a:rect l="0" t="0" r="0" b="0"/>
            <a:pathLst>
              <a:path w="90056" h="211750">
                <a:moveTo>
                  <a:pt x="90056" y="0"/>
                </a:moveTo>
                <a:lnTo>
                  <a:pt x="90056" y="12263"/>
                </a:lnTo>
                <a:lnTo>
                  <a:pt x="82492" y="13947"/>
                </a:lnTo>
                <a:cubicBezTo>
                  <a:pt x="51270" y="28559"/>
                  <a:pt x="38824" y="89085"/>
                  <a:pt x="38824" y="122278"/>
                </a:cubicBezTo>
                <a:cubicBezTo>
                  <a:pt x="38824" y="158460"/>
                  <a:pt x="49200" y="198186"/>
                  <a:pt x="82601" y="198186"/>
                </a:cubicBezTo>
                <a:lnTo>
                  <a:pt x="90056" y="196544"/>
                </a:lnTo>
                <a:lnTo>
                  <a:pt x="90056" y="209005"/>
                </a:lnTo>
                <a:lnTo>
                  <a:pt x="69075" y="211750"/>
                </a:lnTo>
                <a:cubicBezTo>
                  <a:pt x="28892" y="211750"/>
                  <a:pt x="0" y="182832"/>
                  <a:pt x="0" y="131320"/>
                </a:cubicBezTo>
                <a:cubicBezTo>
                  <a:pt x="0" y="78347"/>
                  <a:pt x="31446" y="15349"/>
                  <a:pt x="86782" y="427"/>
                </a:cubicBezTo>
                <a:lnTo>
                  <a:pt x="9005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1" name="Shape 139">
            <a:extLst>
              <a:ext uri="{FF2B5EF4-FFF2-40B4-BE49-F238E27FC236}">
                <a16:creationId xmlns:a16="http://schemas.microsoft.com/office/drawing/2014/main" id="{26C225A5-E95D-A732-2F16-0C4451BC98A5}"/>
              </a:ext>
            </a:extLst>
          </xdr:cNvPr>
          <xdr:cNvSpPr/>
        </xdr:nvSpPr>
        <xdr:spPr>
          <a:xfrm>
            <a:off x="1507706" y="966953"/>
            <a:ext cx="89598" cy="211861"/>
          </a:xfrm>
          <a:custGeom>
            <a:avLst/>
            <a:gdLst/>
            <a:ahLst/>
            <a:cxnLst/>
            <a:rect l="0" t="0" r="0" b="0"/>
            <a:pathLst>
              <a:path w="89598" h="211861">
                <a:moveTo>
                  <a:pt x="21882" y="0"/>
                </a:moveTo>
                <a:cubicBezTo>
                  <a:pt x="62065" y="0"/>
                  <a:pt x="89598" y="28473"/>
                  <a:pt x="89598" y="80416"/>
                </a:cubicBezTo>
                <a:cubicBezTo>
                  <a:pt x="89598" y="133390"/>
                  <a:pt x="59193" y="196398"/>
                  <a:pt x="4117" y="211322"/>
                </a:cubicBezTo>
                <a:lnTo>
                  <a:pt x="0" y="211861"/>
                </a:lnTo>
                <a:lnTo>
                  <a:pt x="0" y="199399"/>
                </a:lnTo>
                <a:lnTo>
                  <a:pt x="7249" y="197802"/>
                </a:lnTo>
                <a:cubicBezTo>
                  <a:pt x="38786" y="183186"/>
                  <a:pt x="51232" y="122615"/>
                  <a:pt x="51232" y="88989"/>
                </a:cubicBezTo>
                <a:cubicBezTo>
                  <a:pt x="51232" y="52896"/>
                  <a:pt x="40856" y="13564"/>
                  <a:pt x="6985" y="13564"/>
                </a:cubicBezTo>
                <a:lnTo>
                  <a:pt x="0" y="15118"/>
                </a:lnTo>
                <a:lnTo>
                  <a:pt x="0" y="2855"/>
                </a:lnTo>
                <a:lnTo>
                  <a:pt x="2188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2" name="Shape 140">
            <a:extLst>
              <a:ext uri="{FF2B5EF4-FFF2-40B4-BE49-F238E27FC236}">
                <a16:creationId xmlns:a16="http://schemas.microsoft.com/office/drawing/2014/main" id="{DCF0DBA2-8C9B-22BF-96C3-5F88B56CE77B}"/>
              </a:ext>
            </a:extLst>
          </xdr:cNvPr>
          <xdr:cNvSpPr/>
        </xdr:nvSpPr>
        <xdr:spPr>
          <a:xfrm>
            <a:off x="1560754" y="841845"/>
            <a:ext cx="253683" cy="433667"/>
          </a:xfrm>
          <a:custGeom>
            <a:avLst/>
            <a:gdLst/>
            <a:ahLst/>
            <a:cxnLst/>
            <a:rect l="0" t="0" r="0" b="0"/>
            <a:pathLst>
              <a:path w="253683" h="433667">
                <a:moveTo>
                  <a:pt x="216662" y="0"/>
                </a:moveTo>
                <a:cubicBezTo>
                  <a:pt x="240589" y="0"/>
                  <a:pt x="253683" y="12205"/>
                  <a:pt x="253683" y="25286"/>
                </a:cubicBezTo>
                <a:cubicBezTo>
                  <a:pt x="253683" y="37021"/>
                  <a:pt x="245110" y="46952"/>
                  <a:pt x="229756" y="46952"/>
                </a:cubicBezTo>
                <a:cubicBezTo>
                  <a:pt x="214414" y="46952"/>
                  <a:pt x="199517" y="35230"/>
                  <a:pt x="190487" y="14440"/>
                </a:cubicBezTo>
                <a:cubicBezTo>
                  <a:pt x="170624" y="29337"/>
                  <a:pt x="157531" y="51499"/>
                  <a:pt x="148501" y="115202"/>
                </a:cubicBezTo>
                <a:lnTo>
                  <a:pt x="145809" y="134607"/>
                </a:lnTo>
                <a:lnTo>
                  <a:pt x="196812" y="134607"/>
                </a:lnTo>
                <a:lnTo>
                  <a:pt x="193650" y="153137"/>
                </a:lnTo>
                <a:lnTo>
                  <a:pt x="143091" y="153137"/>
                </a:lnTo>
                <a:lnTo>
                  <a:pt x="123241" y="295440"/>
                </a:lnTo>
                <a:cubicBezTo>
                  <a:pt x="113741" y="362306"/>
                  <a:pt x="104711" y="385331"/>
                  <a:pt x="78537" y="412013"/>
                </a:cubicBezTo>
                <a:cubicBezTo>
                  <a:pt x="65456" y="425526"/>
                  <a:pt x="48743" y="433667"/>
                  <a:pt x="32042" y="433667"/>
                </a:cubicBezTo>
                <a:cubicBezTo>
                  <a:pt x="11735" y="433667"/>
                  <a:pt x="0" y="421945"/>
                  <a:pt x="0" y="409753"/>
                </a:cubicBezTo>
                <a:cubicBezTo>
                  <a:pt x="0" y="398450"/>
                  <a:pt x="9030" y="389852"/>
                  <a:pt x="23470" y="389852"/>
                </a:cubicBezTo>
                <a:cubicBezTo>
                  <a:pt x="37910" y="389852"/>
                  <a:pt x="50990" y="400241"/>
                  <a:pt x="59576" y="414249"/>
                </a:cubicBezTo>
                <a:cubicBezTo>
                  <a:pt x="69507" y="398450"/>
                  <a:pt x="76289" y="377203"/>
                  <a:pt x="80797" y="345161"/>
                </a:cubicBezTo>
                <a:lnTo>
                  <a:pt x="107886" y="153137"/>
                </a:lnTo>
                <a:lnTo>
                  <a:pt x="60490" y="153137"/>
                </a:lnTo>
                <a:lnTo>
                  <a:pt x="61849" y="144996"/>
                </a:lnTo>
                <a:lnTo>
                  <a:pt x="111036" y="132347"/>
                </a:lnTo>
                <a:lnTo>
                  <a:pt x="113297" y="116548"/>
                </a:lnTo>
                <a:cubicBezTo>
                  <a:pt x="120523" y="65938"/>
                  <a:pt x="134518" y="42456"/>
                  <a:pt x="163411" y="19406"/>
                </a:cubicBezTo>
                <a:cubicBezTo>
                  <a:pt x="178752" y="7226"/>
                  <a:pt x="195440" y="0"/>
                  <a:pt x="21666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3" name="Shape 141">
            <a:extLst>
              <a:ext uri="{FF2B5EF4-FFF2-40B4-BE49-F238E27FC236}">
                <a16:creationId xmlns:a16="http://schemas.microsoft.com/office/drawing/2014/main" id="{4F99F713-3659-0936-36DB-8442E85DBF07}"/>
              </a:ext>
            </a:extLst>
          </xdr:cNvPr>
          <xdr:cNvSpPr/>
        </xdr:nvSpPr>
        <xdr:spPr>
          <a:xfrm>
            <a:off x="1899310" y="888797"/>
            <a:ext cx="334925" cy="287795"/>
          </a:xfrm>
          <a:custGeom>
            <a:avLst/>
            <a:gdLst/>
            <a:ahLst/>
            <a:cxnLst/>
            <a:rect l="0" t="0" r="0" b="0"/>
            <a:pathLst>
              <a:path w="334925" h="287795">
                <a:moveTo>
                  <a:pt x="0" y="0"/>
                </a:moveTo>
                <a:lnTo>
                  <a:pt x="134519" y="0"/>
                </a:lnTo>
                <a:lnTo>
                  <a:pt x="134519" y="7671"/>
                </a:lnTo>
                <a:lnTo>
                  <a:pt x="89827" y="15824"/>
                </a:lnTo>
                <a:lnTo>
                  <a:pt x="89827" y="131051"/>
                </a:lnTo>
                <a:lnTo>
                  <a:pt x="245110" y="131051"/>
                </a:lnTo>
                <a:lnTo>
                  <a:pt x="245110" y="15824"/>
                </a:lnTo>
                <a:lnTo>
                  <a:pt x="200419" y="7671"/>
                </a:lnTo>
                <a:lnTo>
                  <a:pt x="200419" y="0"/>
                </a:lnTo>
                <a:lnTo>
                  <a:pt x="334925" y="0"/>
                </a:lnTo>
                <a:lnTo>
                  <a:pt x="334925" y="7671"/>
                </a:lnTo>
                <a:lnTo>
                  <a:pt x="290246" y="15824"/>
                </a:lnTo>
                <a:lnTo>
                  <a:pt x="290246" y="271996"/>
                </a:lnTo>
                <a:lnTo>
                  <a:pt x="334925" y="280111"/>
                </a:lnTo>
                <a:lnTo>
                  <a:pt x="334925" y="287795"/>
                </a:lnTo>
                <a:lnTo>
                  <a:pt x="200419" y="287795"/>
                </a:lnTo>
                <a:lnTo>
                  <a:pt x="200419" y="280111"/>
                </a:lnTo>
                <a:lnTo>
                  <a:pt x="245110" y="271996"/>
                </a:lnTo>
                <a:lnTo>
                  <a:pt x="245110" y="145936"/>
                </a:lnTo>
                <a:lnTo>
                  <a:pt x="89827" y="145936"/>
                </a:lnTo>
                <a:lnTo>
                  <a:pt x="89827" y="271996"/>
                </a:lnTo>
                <a:lnTo>
                  <a:pt x="134519" y="280111"/>
                </a:lnTo>
                <a:lnTo>
                  <a:pt x="134519" y="287795"/>
                </a:lnTo>
                <a:lnTo>
                  <a:pt x="0" y="287795"/>
                </a:lnTo>
                <a:lnTo>
                  <a:pt x="0" y="280111"/>
                </a:lnTo>
                <a:lnTo>
                  <a:pt x="44691" y="271996"/>
                </a:lnTo>
                <a:lnTo>
                  <a:pt x="44691" y="15824"/>
                </a:lnTo>
                <a:lnTo>
                  <a:pt x="0" y="7671"/>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4" name="Shape 142">
            <a:extLst>
              <a:ext uri="{FF2B5EF4-FFF2-40B4-BE49-F238E27FC236}">
                <a16:creationId xmlns:a16="http://schemas.microsoft.com/office/drawing/2014/main" id="{7A85B815-58CD-51DF-D53A-0FADE981E73D}"/>
              </a:ext>
            </a:extLst>
          </xdr:cNvPr>
          <xdr:cNvSpPr/>
        </xdr:nvSpPr>
        <xdr:spPr>
          <a:xfrm>
            <a:off x="2245995" y="967639"/>
            <a:ext cx="101346" cy="216179"/>
          </a:xfrm>
          <a:custGeom>
            <a:avLst/>
            <a:gdLst/>
            <a:ahLst/>
            <a:cxnLst/>
            <a:rect l="0" t="0" r="0" b="0"/>
            <a:pathLst>
              <a:path w="101346" h="216179">
                <a:moveTo>
                  <a:pt x="101346" y="0"/>
                </a:moveTo>
                <a:lnTo>
                  <a:pt x="101346" y="9653"/>
                </a:lnTo>
                <a:lnTo>
                  <a:pt x="99771" y="9258"/>
                </a:lnTo>
                <a:cubicBezTo>
                  <a:pt x="68605" y="9258"/>
                  <a:pt x="43790" y="41363"/>
                  <a:pt x="43790" y="109130"/>
                </a:cubicBezTo>
                <a:cubicBezTo>
                  <a:pt x="43790" y="158584"/>
                  <a:pt x="59270" y="188486"/>
                  <a:pt x="80346" y="200345"/>
                </a:cubicBezTo>
                <a:lnTo>
                  <a:pt x="101346" y="205836"/>
                </a:lnTo>
                <a:lnTo>
                  <a:pt x="101346" y="215885"/>
                </a:lnTo>
                <a:lnTo>
                  <a:pt x="98399" y="216179"/>
                </a:lnTo>
                <a:cubicBezTo>
                  <a:pt x="34747" y="216179"/>
                  <a:pt x="0" y="169646"/>
                  <a:pt x="0" y="107759"/>
                </a:cubicBezTo>
                <a:cubicBezTo>
                  <a:pt x="0" y="64382"/>
                  <a:pt x="21838" y="25077"/>
                  <a:pt x="60559" y="8136"/>
                </a:cubicBezTo>
                <a:lnTo>
                  <a:pt x="10134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5" name="Shape 143">
            <a:extLst>
              <a:ext uri="{FF2B5EF4-FFF2-40B4-BE49-F238E27FC236}">
                <a16:creationId xmlns:a16="http://schemas.microsoft.com/office/drawing/2014/main" id="{80C423BE-B89E-4C4F-1085-D93E952E4926}"/>
              </a:ext>
            </a:extLst>
          </xdr:cNvPr>
          <xdr:cNvSpPr/>
        </xdr:nvSpPr>
        <xdr:spPr>
          <a:xfrm>
            <a:off x="2347341" y="966966"/>
            <a:ext cx="101333" cy="216559"/>
          </a:xfrm>
          <a:custGeom>
            <a:avLst/>
            <a:gdLst/>
            <a:ahLst/>
            <a:cxnLst/>
            <a:rect l="0" t="0" r="0" b="0"/>
            <a:pathLst>
              <a:path w="101333" h="216559">
                <a:moveTo>
                  <a:pt x="3378" y="0"/>
                </a:moveTo>
                <a:cubicBezTo>
                  <a:pt x="67919" y="0"/>
                  <a:pt x="101333" y="45161"/>
                  <a:pt x="101333" y="107099"/>
                </a:cubicBezTo>
                <a:cubicBezTo>
                  <a:pt x="101333" y="157683"/>
                  <a:pt x="72318" y="203775"/>
                  <a:pt x="20593" y="214508"/>
                </a:cubicBezTo>
                <a:lnTo>
                  <a:pt x="0" y="216559"/>
                </a:lnTo>
                <a:lnTo>
                  <a:pt x="0" y="206509"/>
                </a:lnTo>
                <a:lnTo>
                  <a:pt x="1574" y="206921"/>
                </a:lnTo>
                <a:cubicBezTo>
                  <a:pt x="34975" y="206921"/>
                  <a:pt x="57556" y="174841"/>
                  <a:pt x="57556" y="107099"/>
                </a:cubicBezTo>
                <a:cubicBezTo>
                  <a:pt x="57556" y="57607"/>
                  <a:pt x="43340" y="27696"/>
                  <a:pt x="21948" y="15834"/>
                </a:cubicBezTo>
                <a:lnTo>
                  <a:pt x="0" y="10327"/>
                </a:lnTo>
                <a:lnTo>
                  <a:pt x="0" y="674"/>
                </a:lnTo>
                <a:lnTo>
                  <a:pt x="337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6" name="Shape 144">
            <a:extLst>
              <a:ext uri="{FF2B5EF4-FFF2-40B4-BE49-F238E27FC236}">
                <a16:creationId xmlns:a16="http://schemas.microsoft.com/office/drawing/2014/main" id="{1BA0C289-CAA7-609B-7762-855863B692E9}"/>
              </a:ext>
            </a:extLst>
          </xdr:cNvPr>
          <xdr:cNvSpPr/>
        </xdr:nvSpPr>
        <xdr:spPr>
          <a:xfrm>
            <a:off x="2457272" y="966508"/>
            <a:ext cx="227940" cy="217310"/>
          </a:xfrm>
          <a:custGeom>
            <a:avLst/>
            <a:gdLst/>
            <a:ahLst/>
            <a:cxnLst/>
            <a:rect l="0" t="0" r="0" b="0"/>
            <a:pathLst>
              <a:path w="227940" h="217310">
                <a:moveTo>
                  <a:pt x="65887" y="0"/>
                </a:moveTo>
                <a:lnTo>
                  <a:pt x="67691" y="1372"/>
                </a:lnTo>
                <a:lnTo>
                  <a:pt x="67691" y="135103"/>
                </a:lnTo>
                <a:cubicBezTo>
                  <a:pt x="67691" y="169863"/>
                  <a:pt x="79883" y="186131"/>
                  <a:pt x="109677" y="186131"/>
                </a:cubicBezTo>
                <a:cubicBezTo>
                  <a:pt x="128638" y="186131"/>
                  <a:pt x="142189" y="182093"/>
                  <a:pt x="160236" y="171704"/>
                </a:cubicBezTo>
                <a:lnTo>
                  <a:pt x="160236" y="36157"/>
                </a:lnTo>
                <a:lnTo>
                  <a:pt x="130454" y="20333"/>
                </a:lnTo>
                <a:lnTo>
                  <a:pt x="130454" y="16281"/>
                </a:lnTo>
                <a:lnTo>
                  <a:pt x="196355" y="0"/>
                </a:lnTo>
                <a:lnTo>
                  <a:pt x="198171" y="1372"/>
                </a:lnTo>
                <a:lnTo>
                  <a:pt x="198171" y="184798"/>
                </a:lnTo>
                <a:lnTo>
                  <a:pt x="227940" y="196520"/>
                </a:lnTo>
                <a:lnTo>
                  <a:pt x="227940" y="201041"/>
                </a:lnTo>
                <a:lnTo>
                  <a:pt x="164757" y="216865"/>
                </a:lnTo>
                <a:lnTo>
                  <a:pt x="162941" y="215951"/>
                </a:lnTo>
                <a:lnTo>
                  <a:pt x="163843" y="180276"/>
                </a:lnTo>
                <a:lnTo>
                  <a:pt x="162052" y="179375"/>
                </a:lnTo>
                <a:cubicBezTo>
                  <a:pt x="134963" y="204673"/>
                  <a:pt x="109232" y="217310"/>
                  <a:pt x="84849" y="217310"/>
                </a:cubicBezTo>
                <a:cubicBezTo>
                  <a:pt x="44234" y="217310"/>
                  <a:pt x="29350" y="186601"/>
                  <a:pt x="29350" y="154508"/>
                </a:cubicBezTo>
                <a:lnTo>
                  <a:pt x="29350" y="36157"/>
                </a:lnTo>
                <a:lnTo>
                  <a:pt x="0" y="20333"/>
                </a:lnTo>
                <a:lnTo>
                  <a:pt x="0" y="16281"/>
                </a:lnTo>
                <a:lnTo>
                  <a:pt x="65887"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7" name="Shape 145">
            <a:extLst>
              <a:ext uri="{FF2B5EF4-FFF2-40B4-BE49-F238E27FC236}">
                <a16:creationId xmlns:a16="http://schemas.microsoft.com/office/drawing/2014/main" id="{E1641D93-2BAF-FCF6-1B70-12BA060491F3}"/>
              </a:ext>
            </a:extLst>
          </xdr:cNvPr>
          <xdr:cNvSpPr/>
        </xdr:nvSpPr>
        <xdr:spPr>
          <a:xfrm>
            <a:off x="2711387" y="966508"/>
            <a:ext cx="139941" cy="216865"/>
          </a:xfrm>
          <a:custGeom>
            <a:avLst/>
            <a:gdLst/>
            <a:ahLst/>
            <a:cxnLst/>
            <a:rect l="0" t="0" r="0" b="0"/>
            <a:pathLst>
              <a:path w="139941" h="216865">
                <a:moveTo>
                  <a:pt x="74054" y="0"/>
                </a:moveTo>
                <a:cubicBezTo>
                  <a:pt x="91656" y="0"/>
                  <a:pt x="115113" y="4077"/>
                  <a:pt x="127305" y="8598"/>
                </a:cubicBezTo>
                <a:lnTo>
                  <a:pt x="128663" y="59652"/>
                </a:lnTo>
                <a:lnTo>
                  <a:pt x="120548" y="61887"/>
                </a:lnTo>
                <a:cubicBezTo>
                  <a:pt x="102933" y="25768"/>
                  <a:pt x="85763" y="11303"/>
                  <a:pt x="65913" y="11303"/>
                </a:cubicBezTo>
                <a:cubicBezTo>
                  <a:pt x="45605" y="11303"/>
                  <a:pt x="32055" y="23038"/>
                  <a:pt x="32055" y="42037"/>
                </a:cubicBezTo>
                <a:cubicBezTo>
                  <a:pt x="32055" y="66408"/>
                  <a:pt x="56439" y="75921"/>
                  <a:pt x="82169" y="86754"/>
                </a:cubicBezTo>
                <a:cubicBezTo>
                  <a:pt x="110147" y="98489"/>
                  <a:pt x="139941" y="111595"/>
                  <a:pt x="139941" y="148196"/>
                </a:cubicBezTo>
                <a:cubicBezTo>
                  <a:pt x="139941" y="190183"/>
                  <a:pt x="106108" y="216865"/>
                  <a:pt x="61836" y="216865"/>
                </a:cubicBezTo>
                <a:cubicBezTo>
                  <a:pt x="39281" y="216865"/>
                  <a:pt x="20777" y="213690"/>
                  <a:pt x="0" y="204661"/>
                </a:cubicBezTo>
                <a:lnTo>
                  <a:pt x="0" y="147752"/>
                </a:lnTo>
                <a:lnTo>
                  <a:pt x="9487" y="146825"/>
                </a:lnTo>
                <a:cubicBezTo>
                  <a:pt x="24384" y="188392"/>
                  <a:pt x="45161" y="205588"/>
                  <a:pt x="69532" y="205588"/>
                </a:cubicBezTo>
                <a:cubicBezTo>
                  <a:pt x="93472" y="205588"/>
                  <a:pt x="108814" y="191580"/>
                  <a:pt x="108814" y="167602"/>
                </a:cubicBezTo>
                <a:cubicBezTo>
                  <a:pt x="108814" y="143231"/>
                  <a:pt x="84874" y="133731"/>
                  <a:pt x="59614" y="123330"/>
                </a:cubicBezTo>
                <a:cubicBezTo>
                  <a:pt x="32055" y="111595"/>
                  <a:pt x="3175" y="98489"/>
                  <a:pt x="3175" y="63259"/>
                </a:cubicBezTo>
                <a:cubicBezTo>
                  <a:pt x="3175" y="27572"/>
                  <a:pt x="30709" y="0"/>
                  <a:pt x="74054"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8" name="Shape 146">
            <a:extLst>
              <a:ext uri="{FF2B5EF4-FFF2-40B4-BE49-F238E27FC236}">
                <a16:creationId xmlns:a16="http://schemas.microsoft.com/office/drawing/2014/main" id="{4524B44E-0CA3-148C-BA80-CCBBEF09E364}"/>
              </a:ext>
            </a:extLst>
          </xdr:cNvPr>
          <xdr:cNvSpPr/>
        </xdr:nvSpPr>
        <xdr:spPr>
          <a:xfrm>
            <a:off x="2874810" y="966508"/>
            <a:ext cx="99759" cy="210083"/>
          </a:xfrm>
          <a:custGeom>
            <a:avLst/>
            <a:gdLst/>
            <a:ahLst/>
            <a:cxnLst/>
            <a:rect l="0" t="0" r="0" b="0"/>
            <a:pathLst>
              <a:path w="99759" h="210083">
                <a:moveTo>
                  <a:pt x="67716" y="0"/>
                </a:moveTo>
                <a:lnTo>
                  <a:pt x="69520" y="1372"/>
                </a:lnTo>
                <a:lnTo>
                  <a:pt x="69520" y="196063"/>
                </a:lnTo>
                <a:lnTo>
                  <a:pt x="99759" y="204216"/>
                </a:lnTo>
                <a:lnTo>
                  <a:pt x="99759" y="210083"/>
                </a:lnTo>
                <a:lnTo>
                  <a:pt x="0" y="210083"/>
                </a:lnTo>
                <a:lnTo>
                  <a:pt x="0" y="204216"/>
                </a:lnTo>
                <a:lnTo>
                  <a:pt x="31598" y="196063"/>
                </a:lnTo>
                <a:lnTo>
                  <a:pt x="31598" y="39307"/>
                </a:lnTo>
                <a:lnTo>
                  <a:pt x="1803" y="20320"/>
                </a:lnTo>
                <a:lnTo>
                  <a:pt x="1803" y="16269"/>
                </a:lnTo>
                <a:lnTo>
                  <a:pt x="6771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09" name="Shape 147">
            <a:extLst>
              <a:ext uri="{FF2B5EF4-FFF2-40B4-BE49-F238E27FC236}">
                <a16:creationId xmlns:a16="http://schemas.microsoft.com/office/drawing/2014/main" id="{919438C6-C4F5-5922-60D8-219EAA302DD3}"/>
              </a:ext>
            </a:extLst>
          </xdr:cNvPr>
          <xdr:cNvSpPr/>
        </xdr:nvSpPr>
        <xdr:spPr>
          <a:xfrm>
            <a:off x="2900096" y="873443"/>
            <a:ext cx="51003" cy="51943"/>
          </a:xfrm>
          <a:custGeom>
            <a:avLst/>
            <a:gdLst/>
            <a:ahLst/>
            <a:cxnLst/>
            <a:rect l="0" t="0" r="0" b="0"/>
            <a:pathLst>
              <a:path w="51003" h="51943">
                <a:moveTo>
                  <a:pt x="26632" y="0"/>
                </a:moveTo>
                <a:cubicBezTo>
                  <a:pt x="40615" y="0"/>
                  <a:pt x="51003" y="10389"/>
                  <a:pt x="51003" y="24422"/>
                </a:cubicBezTo>
                <a:cubicBezTo>
                  <a:pt x="51003" y="38862"/>
                  <a:pt x="39281" y="51943"/>
                  <a:pt x="23914" y="51943"/>
                </a:cubicBezTo>
                <a:cubicBezTo>
                  <a:pt x="9931" y="51943"/>
                  <a:pt x="0" y="41567"/>
                  <a:pt x="0" y="27127"/>
                </a:cubicBezTo>
                <a:cubicBezTo>
                  <a:pt x="0" y="13119"/>
                  <a:pt x="11747" y="0"/>
                  <a:pt x="2663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0" name="Shape 148">
            <a:extLst>
              <a:ext uri="{FF2B5EF4-FFF2-40B4-BE49-F238E27FC236}">
                <a16:creationId xmlns:a16="http://schemas.microsoft.com/office/drawing/2014/main" id="{4BD70A2F-926B-9CC0-5886-1872DBDD723C}"/>
              </a:ext>
            </a:extLst>
          </xdr:cNvPr>
          <xdr:cNvSpPr/>
        </xdr:nvSpPr>
        <xdr:spPr>
          <a:xfrm>
            <a:off x="3001213" y="966508"/>
            <a:ext cx="228854" cy="210071"/>
          </a:xfrm>
          <a:custGeom>
            <a:avLst/>
            <a:gdLst/>
            <a:ahLst/>
            <a:cxnLst/>
            <a:rect l="0" t="0" r="0" b="0"/>
            <a:pathLst>
              <a:path w="228854" h="210071">
                <a:moveTo>
                  <a:pt x="63653" y="0"/>
                </a:moveTo>
                <a:lnTo>
                  <a:pt x="65456" y="1359"/>
                </a:lnTo>
                <a:lnTo>
                  <a:pt x="64541" y="37503"/>
                </a:lnTo>
                <a:lnTo>
                  <a:pt x="66358" y="38405"/>
                </a:lnTo>
                <a:cubicBezTo>
                  <a:pt x="93434" y="13106"/>
                  <a:pt x="119152" y="445"/>
                  <a:pt x="143561" y="445"/>
                </a:cubicBezTo>
                <a:cubicBezTo>
                  <a:pt x="184163" y="445"/>
                  <a:pt x="199060" y="31179"/>
                  <a:pt x="199060" y="63246"/>
                </a:cubicBezTo>
                <a:lnTo>
                  <a:pt x="199060" y="196063"/>
                </a:lnTo>
                <a:lnTo>
                  <a:pt x="228854" y="204216"/>
                </a:lnTo>
                <a:lnTo>
                  <a:pt x="228854" y="210071"/>
                </a:lnTo>
                <a:lnTo>
                  <a:pt x="132702" y="210071"/>
                </a:lnTo>
                <a:lnTo>
                  <a:pt x="132702" y="204216"/>
                </a:lnTo>
                <a:lnTo>
                  <a:pt x="161163" y="196063"/>
                </a:lnTo>
                <a:lnTo>
                  <a:pt x="161163" y="82677"/>
                </a:lnTo>
                <a:cubicBezTo>
                  <a:pt x="161163" y="48362"/>
                  <a:pt x="148971" y="32093"/>
                  <a:pt x="118707" y="32093"/>
                </a:cubicBezTo>
                <a:cubicBezTo>
                  <a:pt x="99759" y="32093"/>
                  <a:pt x="86208" y="35700"/>
                  <a:pt x="68161" y="46076"/>
                </a:cubicBezTo>
                <a:lnTo>
                  <a:pt x="68161" y="196063"/>
                </a:lnTo>
                <a:lnTo>
                  <a:pt x="96165" y="204216"/>
                </a:lnTo>
                <a:lnTo>
                  <a:pt x="96165" y="210071"/>
                </a:lnTo>
                <a:lnTo>
                  <a:pt x="0" y="210071"/>
                </a:lnTo>
                <a:lnTo>
                  <a:pt x="0" y="204216"/>
                </a:lnTo>
                <a:lnTo>
                  <a:pt x="29794" y="196063"/>
                </a:lnTo>
                <a:lnTo>
                  <a:pt x="29794" y="39294"/>
                </a:lnTo>
                <a:lnTo>
                  <a:pt x="445" y="20320"/>
                </a:lnTo>
                <a:lnTo>
                  <a:pt x="445" y="16269"/>
                </a:lnTo>
                <a:lnTo>
                  <a:pt x="63653"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1" name="Shape 149">
            <a:extLst>
              <a:ext uri="{FF2B5EF4-FFF2-40B4-BE49-F238E27FC236}">
                <a16:creationId xmlns:a16="http://schemas.microsoft.com/office/drawing/2014/main" id="{249648F6-FE3C-99EF-0749-F9C9714C45F0}"/>
              </a:ext>
            </a:extLst>
          </xdr:cNvPr>
          <xdr:cNvSpPr/>
        </xdr:nvSpPr>
        <xdr:spPr>
          <a:xfrm>
            <a:off x="3238640" y="967423"/>
            <a:ext cx="106083" cy="304038"/>
          </a:xfrm>
          <a:custGeom>
            <a:avLst/>
            <a:gdLst/>
            <a:ahLst/>
            <a:cxnLst/>
            <a:rect l="0" t="0" r="0" b="0"/>
            <a:pathLst>
              <a:path w="106083" h="304038">
                <a:moveTo>
                  <a:pt x="100660" y="0"/>
                </a:moveTo>
                <a:lnTo>
                  <a:pt x="106083" y="726"/>
                </a:lnTo>
                <a:lnTo>
                  <a:pt x="106083" y="11965"/>
                </a:lnTo>
                <a:lnTo>
                  <a:pt x="94805" y="9017"/>
                </a:lnTo>
                <a:cubicBezTo>
                  <a:pt x="70421" y="9017"/>
                  <a:pt x="56883" y="27546"/>
                  <a:pt x="56883" y="70028"/>
                </a:cubicBezTo>
                <a:cubicBezTo>
                  <a:pt x="56883" y="114732"/>
                  <a:pt x="71336" y="130086"/>
                  <a:pt x="98857" y="130086"/>
                </a:cubicBezTo>
                <a:lnTo>
                  <a:pt x="106083" y="128059"/>
                </a:lnTo>
                <a:lnTo>
                  <a:pt x="106083" y="137518"/>
                </a:lnTo>
                <a:lnTo>
                  <a:pt x="96151" y="139154"/>
                </a:lnTo>
                <a:cubicBezTo>
                  <a:pt x="83071" y="139154"/>
                  <a:pt x="70879" y="135966"/>
                  <a:pt x="61849" y="131915"/>
                </a:cubicBezTo>
                <a:cubicBezTo>
                  <a:pt x="55092" y="138227"/>
                  <a:pt x="51905" y="151321"/>
                  <a:pt x="51905" y="160833"/>
                </a:cubicBezTo>
                <a:cubicBezTo>
                  <a:pt x="51905" y="174384"/>
                  <a:pt x="61849" y="178448"/>
                  <a:pt x="84874" y="178880"/>
                </a:cubicBezTo>
                <a:lnTo>
                  <a:pt x="106083" y="179229"/>
                </a:lnTo>
                <a:lnTo>
                  <a:pt x="106083" y="211097"/>
                </a:lnTo>
                <a:lnTo>
                  <a:pt x="57328" y="210503"/>
                </a:lnTo>
                <a:cubicBezTo>
                  <a:pt x="45580" y="218173"/>
                  <a:pt x="37922" y="232664"/>
                  <a:pt x="37922" y="248488"/>
                </a:cubicBezTo>
                <a:cubicBezTo>
                  <a:pt x="37922" y="266434"/>
                  <a:pt x="51131" y="281850"/>
                  <a:pt x="76772" y="288436"/>
                </a:cubicBezTo>
                <a:lnTo>
                  <a:pt x="106083" y="291795"/>
                </a:lnTo>
                <a:lnTo>
                  <a:pt x="106083" y="301878"/>
                </a:lnTo>
                <a:lnTo>
                  <a:pt x="90297" y="304038"/>
                </a:lnTo>
                <a:cubicBezTo>
                  <a:pt x="31610" y="304038"/>
                  <a:pt x="0" y="280543"/>
                  <a:pt x="0" y="254330"/>
                </a:cubicBezTo>
                <a:cubicBezTo>
                  <a:pt x="0" y="235369"/>
                  <a:pt x="18974" y="217310"/>
                  <a:pt x="47841" y="207798"/>
                </a:cubicBezTo>
                <a:lnTo>
                  <a:pt x="47396" y="205537"/>
                </a:lnTo>
                <a:cubicBezTo>
                  <a:pt x="29350" y="199669"/>
                  <a:pt x="18974" y="187922"/>
                  <a:pt x="18974" y="173901"/>
                </a:cubicBezTo>
                <a:cubicBezTo>
                  <a:pt x="18974" y="160363"/>
                  <a:pt x="29794" y="144094"/>
                  <a:pt x="54165" y="129654"/>
                </a:cubicBezTo>
                <a:lnTo>
                  <a:pt x="54165" y="127368"/>
                </a:lnTo>
                <a:cubicBezTo>
                  <a:pt x="31140" y="116091"/>
                  <a:pt x="16269" y="98031"/>
                  <a:pt x="16269" y="70028"/>
                </a:cubicBezTo>
                <a:cubicBezTo>
                  <a:pt x="16269" y="26657"/>
                  <a:pt x="54623" y="0"/>
                  <a:pt x="10066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2" name="Shape 150">
            <a:extLst>
              <a:ext uri="{FF2B5EF4-FFF2-40B4-BE49-F238E27FC236}">
                <a16:creationId xmlns:a16="http://schemas.microsoft.com/office/drawing/2014/main" id="{4DCF9BD9-8CBB-BED6-500D-4615E88497A9}"/>
              </a:ext>
            </a:extLst>
          </xdr:cNvPr>
          <xdr:cNvSpPr/>
        </xdr:nvSpPr>
        <xdr:spPr>
          <a:xfrm>
            <a:off x="3344723" y="1146652"/>
            <a:ext cx="99326" cy="122649"/>
          </a:xfrm>
          <a:custGeom>
            <a:avLst/>
            <a:gdLst/>
            <a:ahLst/>
            <a:cxnLst/>
            <a:rect l="0" t="0" r="0" b="0"/>
            <a:pathLst>
              <a:path w="99326" h="122649">
                <a:moveTo>
                  <a:pt x="0" y="0"/>
                </a:moveTo>
                <a:lnTo>
                  <a:pt x="34303" y="565"/>
                </a:lnTo>
                <a:cubicBezTo>
                  <a:pt x="80810" y="1479"/>
                  <a:pt x="99326" y="17761"/>
                  <a:pt x="99326" y="48888"/>
                </a:cubicBezTo>
                <a:cubicBezTo>
                  <a:pt x="99326" y="75682"/>
                  <a:pt x="77231" y="104991"/>
                  <a:pt x="34192" y="117970"/>
                </a:cubicBezTo>
                <a:lnTo>
                  <a:pt x="0" y="122649"/>
                </a:lnTo>
                <a:lnTo>
                  <a:pt x="0" y="112566"/>
                </a:lnTo>
                <a:lnTo>
                  <a:pt x="445" y="112617"/>
                </a:lnTo>
                <a:cubicBezTo>
                  <a:pt x="43332" y="112617"/>
                  <a:pt x="68161" y="89109"/>
                  <a:pt x="68161" y="66084"/>
                </a:cubicBezTo>
                <a:cubicBezTo>
                  <a:pt x="68161" y="44837"/>
                  <a:pt x="55054" y="33115"/>
                  <a:pt x="26188" y="32188"/>
                </a:cubicBezTo>
                <a:lnTo>
                  <a:pt x="0" y="318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sp macro="" textlink="">
        <xdr:nvSpPr>
          <xdr:cNvPr id="113" name="Shape 151">
            <a:extLst>
              <a:ext uri="{FF2B5EF4-FFF2-40B4-BE49-F238E27FC236}">
                <a16:creationId xmlns:a16="http://schemas.microsoft.com/office/drawing/2014/main" id="{A5BCDFBF-E4F2-6F67-EB38-D03EC253C42F}"/>
              </a:ext>
            </a:extLst>
          </xdr:cNvPr>
          <xdr:cNvSpPr/>
        </xdr:nvSpPr>
        <xdr:spPr>
          <a:xfrm>
            <a:off x="3344723" y="962000"/>
            <a:ext cx="121438" cy="142941"/>
          </a:xfrm>
          <a:custGeom>
            <a:avLst/>
            <a:gdLst/>
            <a:ahLst/>
            <a:cxnLst/>
            <a:rect l="0" t="0" r="0" b="0"/>
            <a:pathLst>
              <a:path w="121438" h="142941">
                <a:moveTo>
                  <a:pt x="98857" y="0"/>
                </a:moveTo>
                <a:cubicBezTo>
                  <a:pt x="113767" y="0"/>
                  <a:pt x="121438" y="9042"/>
                  <a:pt x="121438" y="20333"/>
                </a:cubicBezTo>
                <a:cubicBezTo>
                  <a:pt x="121438" y="31636"/>
                  <a:pt x="112395" y="41567"/>
                  <a:pt x="101130" y="41567"/>
                </a:cubicBezTo>
                <a:cubicBezTo>
                  <a:pt x="89840" y="41567"/>
                  <a:pt x="82169" y="34341"/>
                  <a:pt x="80810" y="23038"/>
                </a:cubicBezTo>
                <a:lnTo>
                  <a:pt x="54635" y="26187"/>
                </a:lnTo>
                <a:lnTo>
                  <a:pt x="53721" y="28448"/>
                </a:lnTo>
                <a:cubicBezTo>
                  <a:pt x="65468" y="40208"/>
                  <a:pt x="71310" y="54661"/>
                  <a:pt x="71310" y="70485"/>
                </a:cubicBezTo>
                <a:cubicBezTo>
                  <a:pt x="71310" y="103337"/>
                  <a:pt x="52537" y="128587"/>
                  <a:pt x="22956" y="139160"/>
                </a:cubicBezTo>
                <a:lnTo>
                  <a:pt x="0" y="142941"/>
                </a:lnTo>
                <a:lnTo>
                  <a:pt x="0" y="133482"/>
                </a:lnTo>
                <a:lnTo>
                  <a:pt x="8801" y="131013"/>
                </a:lnTo>
                <a:cubicBezTo>
                  <a:pt x="22836" y="122269"/>
                  <a:pt x="30709" y="101521"/>
                  <a:pt x="30709" y="75451"/>
                </a:cubicBezTo>
                <a:cubicBezTo>
                  <a:pt x="30709" y="49686"/>
                  <a:pt x="22329" y="28249"/>
                  <a:pt x="6711" y="19142"/>
                </a:cubicBezTo>
                <a:lnTo>
                  <a:pt x="0" y="17388"/>
                </a:lnTo>
                <a:lnTo>
                  <a:pt x="0" y="6149"/>
                </a:lnTo>
                <a:lnTo>
                  <a:pt x="23641" y="9315"/>
                </a:lnTo>
                <a:cubicBezTo>
                  <a:pt x="32502" y="11855"/>
                  <a:pt x="40405" y="15583"/>
                  <a:pt x="46952" y="20333"/>
                </a:cubicBezTo>
                <a:cubicBezTo>
                  <a:pt x="68618" y="6337"/>
                  <a:pt x="84874" y="0"/>
                  <a:pt x="98857"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67"/>
  <sheetViews>
    <sheetView zoomScale="99" zoomScaleNormal="99" workbookViewId="0">
      <selection activeCell="C23" sqref="C23"/>
    </sheetView>
  </sheetViews>
  <sheetFormatPr defaultRowHeight="14.4" x14ac:dyDescent="0.3"/>
  <cols>
    <col min="1" max="1" width="40.21875" style="11" customWidth="1"/>
    <col min="2" max="2" width="11.6640625" style="11" customWidth="1"/>
    <col min="3" max="3" width="51.88671875" style="11" customWidth="1"/>
    <col min="4" max="4" width="37.5546875" style="11" customWidth="1"/>
    <col min="5" max="12" width="8.88671875" style="14"/>
    <col min="13" max="13" width="0" style="14" hidden="1" customWidth="1"/>
    <col min="14" max="18" width="8.88671875" style="14"/>
    <col min="19" max="147" width="8.88671875" style="15"/>
  </cols>
  <sheetData>
    <row r="1" spans="1:19" s="15" customFormat="1" ht="50.4" customHeight="1" x14ac:dyDescent="0.3">
      <c r="A1" s="175" t="s">
        <v>303</v>
      </c>
      <c r="B1" s="175"/>
      <c r="C1" s="14"/>
      <c r="D1" s="14"/>
      <c r="E1" s="14"/>
      <c r="F1" s="14"/>
      <c r="G1" s="14"/>
      <c r="H1" s="14"/>
      <c r="I1" s="14"/>
      <c r="J1" s="14"/>
      <c r="K1" s="14"/>
      <c r="L1" s="14"/>
      <c r="M1" s="14"/>
      <c r="N1" s="14"/>
      <c r="O1" s="14"/>
      <c r="P1" s="14"/>
      <c r="Q1" s="14"/>
      <c r="R1" s="14"/>
      <c r="S1" s="14"/>
    </row>
    <row r="2" spans="1:19" s="15" customFormat="1" ht="20.399999999999999" customHeight="1" x14ac:dyDescent="0.3">
      <c r="A2" s="175"/>
      <c r="B2" s="175"/>
      <c r="C2" s="14"/>
      <c r="D2" s="14"/>
      <c r="E2" s="14"/>
      <c r="F2" s="14"/>
      <c r="G2" s="14"/>
      <c r="H2" s="14"/>
      <c r="I2" s="14"/>
      <c r="J2" s="14"/>
      <c r="K2" s="14"/>
      <c r="L2" s="14"/>
      <c r="M2" s="14"/>
      <c r="N2" s="14"/>
      <c r="O2" s="14"/>
      <c r="P2" s="14"/>
      <c r="Q2" s="14"/>
      <c r="R2" s="14"/>
      <c r="S2" s="14"/>
    </row>
    <row r="3" spans="1:19" s="15" customFormat="1" ht="18" x14ac:dyDescent="0.35">
      <c r="A3" s="28" t="s">
        <v>147</v>
      </c>
      <c r="B3" s="28"/>
      <c r="C3" s="11"/>
      <c r="D3" s="11"/>
      <c r="E3" s="14"/>
      <c r="F3" s="14"/>
      <c r="G3" s="14"/>
      <c r="H3" s="14"/>
      <c r="I3" s="14"/>
      <c r="J3" s="14"/>
      <c r="K3" s="14"/>
      <c r="L3" s="14"/>
      <c r="M3" s="14"/>
      <c r="N3" s="14"/>
      <c r="O3" s="14"/>
      <c r="P3" s="14"/>
      <c r="Q3" s="14"/>
      <c r="R3" s="14"/>
    </row>
    <row r="4" spans="1:19" s="15" customFormat="1" x14ac:dyDescent="0.3">
      <c r="A4" s="29" t="s">
        <v>153</v>
      </c>
      <c r="B4" s="29"/>
      <c r="C4" s="11"/>
      <c r="D4" s="11"/>
      <c r="E4" s="14"/>
      <c r="F4" s="14"/>
      <c r="G4" s="14"/>
      <c r="H4" s="14"/>
      <c r="I4" s="14"/>
      <c r="J4" s="14"/>
      <c r="K4" s="14"/>
      <c r="L4" s="14"/>
      <c r="M4" s="14"/>
      <c r="N4" s="14"/>
      <c r="O4" s="14"/>
      <c r="P4" s="14"/>
      <c r="Q4" s="14"/>
      <c r="R4" s="14"/>
    </row>
    <row r="5" spans="1:19" s="15" customFormat="1" x14ac:dyDescent="0.3">
      <c r="A5" s="29"/>
      <c r="B5" s="29"/>
      <c r="C5" s="11"/>
      <c r="D5" s="11"/>
      <c r="E5" s="14"/>
      <c r="F5" s="14"/>
      <c r="G5" s="14"/>
      <c r="H5" s="14"/>
      <c r="I5" s="14"/>
      <c r="J5" s="14"/>
      <c r="K5" s="14"/>
      <c r="L5" s="14"/>
      <c r="M5" s="14"/>
      <c r="N5" s="14"/>
      <c r="O5" s="14"/>
      <c r="P5" s="14"/>
      <c r="Q5" s="14"/>
      <c r="R5" s="14"/>
    </row>
    <row r="6" spans="1:19" s="15" customFormat="1" ht="24" customHeight="1" x14ac:dyDescent="0.3">
      <c r="A6" s="30" t="s">
        <v>17</v>
      </c>
      <c r="B6" s="30"/>
      <c r="C6" s="11"/>
      <c r="D6" s="11"/>
      <c r="E6" s="14"/>
      <c r="F6" s="14"/>
      <c r="G6" s="14"/>
      <c r="H6" s="14"/>
      <c r="I6" s="14"/>
      <c r="J6" s="14"/>
      <c r="K6" s="14"/>
      <c r="L6" s="14"/>
      <c r="M6" s="14"/>
      <c r="N6" s="14"/>
      <c r="O6" s="14"/>
      <c r="P6" s="14"/>
      <c r="Q6" s="14"/>
      <c r="R6" s="14"/>
    </row>
    <row r="7" spans="1:19" ht="26.4" customHeight="1" x14ac:dyDescent="0.3">
      <c r="A7" s="10" t="s">
        <v>182</v>
      </c>
      <c r="B7" s="10"/>
      <c r="C7" s="96"/>
    </row>
    <row r="8" spans="1:19" ht="26.4" customHeight="1" x14ac:dyDescent="0.3">
      <c r="A8" s="10" t="s">
        <v>188</v>
      </c>
      <c r="B8" s="10"/>
      <c r="C8" s="13"/>
    </row>
    <row r="9" spans="1:19" ht="26.4" customHeight="1" x14ac:dyDescent="0.3">
      <c r="A9" s="10" t="s">
        <v>1</v>
      </c>
      <c r="B9" s="10"/>
      <c r="C9" s="13"/>
    </row>
    <row r="10" spans="1:19" ht="26.4" customHeight="1" x14ac:dyDescent="0.3">
      <c r="A10" s="10" t="s">
        <v>2</v>
      </c>
      <c r="B10" s="10"/>
      <c r="C10" s="13"/>
    </row>
    <row r="11" spans="1:19" ht="12.6" customHeight="1" x14ac:dyDescent="0.3">
      <c r="A11" s="10"/>
      <c r="B11" s="10"/>
      <c r="C11" s="25"/>
    </row>
    <row r="12" spans="1:19" ht="22.2" customHeight="1" x14ac:dyDescent="0.3">
      <c r="A12" s="77" t="s">
        <v>154</v>
      </c>
      <c r="B12" s="77"/>
      <c r="C12" s="96"/>
    </row>
    <row r="13" spans="1:19" ht="20.399999999999999" hidden="1" customHeight="1" x14ac:dyDescent="0.3">
      <c r="C13" s="10" t="s">
        <v>189</v>
      </c>
    </row>
    <row r="14" spans="1:19" ht="20.399999999999999" hidden="1" customHeight="1" x14ac:dyDescent="0.3">
      <c r="C14" s="10" t="s">
        <v>129</v>
      </c>
    </row>
    <row r="15" spans="1:19" ht="20.399999999999999" hidden="1" customHeight="1" x14ac:dyDescent="0.3">
      <c r="C15" s="10" t="s">
        <v>130</v>
      </c>
    </row>
    <row r="16" spans="1:19" ht="20.399999999999999" hidden="1" customHeight="1" x14ac:dyDescent="0.3">
      <c r="C16" s="10" t="s">
        <v>190</v>
      </c>
    </row>
    <row r="17" spans="1:147" ht="12.6" customHeight="1" x14ac:dyDescent="0.3">
      <c r="C17" s="10"/>
    </row>
    <row r="18" spans="1:147" ht="35.4" customHeight="1" x14ac:dyDescent="0.3">
      <c r="A18" s="103" t="s">
        <v>486</v>
      </c>
      <c r="C18" s="13"/>
    </row>
    <row r="19" spans="1:147" x14ac:dyDescent="0.3">
      <c r="A19" s="10"/>
      <c r="B19" s="10"/>
      <c r="C19" s="10"/>
    </row>
    <row r="20" spans="1:147" ht="26.4" customHeight="1" x14ac:dyDescent="0.3">
      <c r="A20" s="10" t="s">
        <v>16</v>
      </c>
      <c r="B20" s="10"/>
      <c r="C20" s="13"/>
    </row>
    <row r="21" spans="1:147" ht="26.4" customHeight="1" x14ac:dyDescent="0.3">
      <c r="A21" s="10" t="s">
        <v>4</v>
      </c>
      <c r="B21" s="10"/>
      <c r="C21" s="13"/>
    </row>
    <row r="22" spans="1:147" ht="26.4" customHeight="1" x14ac:dyDescent="0.3">
      <c r="A22" s="10" t="s">
        <v>5</v>
      </c>
      <c r="B22" s="10"/>
      <c r="C22" s="13"/>
    </row>
    <row r="23" spans="1:147" ht="26.4" customHeight="1" x14ac:dyDescent="0.3">
      <c r="A23" s="10" t="s">
        <v>6</v>
      </c>
      <c r="B23" s="10"/>
      <c r="C23" s="13"/>
    </row>
    <row r="24" spans="1:147" ht="26.4" customHeight="1" x14ac:dyDescent="0.3">
      <c r="A24" s="10" t="s">
        <v>7</v>
      </c>
      <c r="B24" s="10"/>
      <c r="C24" s="13"/>
    </row>
    <row r="25" spans="1:147" ht="26.4" customHeight="1" x14ac:dyDescent="0.3">
      <c r="A25" s="10" t="s">
        <v>6</v>
      </c>
      <c r="B25" s="10"/>
      <c r="C25" s="13"/>
    </row>
    <row r="26" spans="1:147" ht="12.6" customHeight="1" x14ac:dyDescent="0.3">
      <c r="A26" s="10"/>
      <c r="B26" s="10"/>
      <c r="C26" s="25"/>
    </row>
    <row r="27" spans="1:147" ht="34.799999999999997" customHeight="1" x14ac:dyDescent="0.3">
      <c r="A27" s="10" t="s">
        <v>414</v>
      </c>
      <c r="B27" s="10"/>
      <c r="C27" s="13"/>
    </row>
    <row r="28" spans="1:147" ht="31.8" hidden="1" customHeight="1" x14ac:dyDescent="0.3">
      <c r="A28" s="10"/>
      <c r="B28" s="10"/>
      <c r="C28" s="227" t="s">
        <v>142</v>
      </c>
    </row>
    <row r="29" spans="1:147" ht="31.8" hidden="1" customHeight="1" x14ac:dyDescent="0.3">
      <c r="A29" s="10"/>
      <c r="B29" s="10"/>
      <c r="C29" s="227" t="s">
        <v>119</v>
      </c>
    </row>
    <row r="30" spans="1:147" s="2" customFormat="1" ht="11.4" customHeight="1" x14ac:dyDescent="0.3">
      <c r="A30" s="25"/>
      <c r="B30" s="25"/>
      <c r="C30" s="25"/>
      <c r="D30" s="31"/>
      <c r="E30" s="32"/>
      <c r="F30" s="32"/>
      <c r="G30" s="32"/>
      <c r="H30" s="32"/>
      <c r="I30" s="32"/>
      <c r="J30" s="32"/>
      <c r="K30" s="32"/>
      <c r="L30" s="32"/>
      <c r="M30" s="32"/>
      <c r="N30" s="32"/>
      <c r="O30" s="32"/>
      <c r="P30" s="32"/>
      <c r="Q30" s="32"/>
      <c r="R30" s="32"/>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row>
    <row r="31" spans="1:147" ht="36.6" customHeight="1" x14ac:dyDescent="0.3">
      <c r="A31" s="10" t="s">
        <v>415</v>
      </c>
      <c r="B31" s="10"/>
      <c r="C31" s="13"/>
    </row>
    <row r="32" spans="1:147" ht="20.399999999999999" hidden="1" customHeight="1" x14ac:dyDescent="0.3">
      <c r="A32" s="10"/>
      <c r="B32" s="10"/>
      <c r="C32" s="11" t="s">
        <v>131</v>
      </c>
    </row>
    <row r="33" spans="1:147" ht="20.399999999999999" hidden="1" customHeight="1" x14ac:dyDescent="0.3">
      <c r="A33" s="10"/>
      <c r="B33" s="10"/>
      <c r="C33" s="11" t="s">
        <v>191</v>
      </c>
    </row>
    <row r="34" spans="1:147" ht="20.399999999999999" hidden="1" customHeight="1" x14ac:dyDescent="0.3">
      <c r="A34" s="10"/>
      <c r="B34" s="10"/>
      <c r="C34" s="11" t="s">
        <v>132</v>
      </c>
    </row>
    <row r="35" spans="1:147" ht="4.8" hidden="1" customHeight="1" x14ac:dyDescent="0.3">
      <c r="A35" s="33"/>
      <c r="B35" s="33"/>
      <c r="C35" s="25" t="s">
        <v>143</v>
      </c>
    </row>
    <row r="36" spans="1:147" s="2" customFormat="1" ht="26.4" customHeight="1" x14ac:dyDescent="0.3">
      <c r="A36" s="34" t="s">
        <v>18</v>
      </c>
      <c r="B36" s="34"/>
      <c r="C36" s="25"/>
      <c r="D36" s="31"/>
      <c r="E36" s="32"/>
      <c r="F36" s="32"/>
      <c r="G36" s="32"/>
      <c r="H36" s="32"/>
      <c r="I36" s="32"/>
      <c r="J36" s="32"/>
      <c r="K36" s="32"/>
      <c r="L36" s="32"/>
      <c r="M36" s="32"/>
      <c r="N36" s="32"/>
      <c r="O36" s="32"/>
      <c r="P36" s="32"/>
      <c r="Q36" s="32"/>
      <c r="R36" s="32"/>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row>
    <row r="37" spans="1:147" s="2" customFormat="1" ht="26.4" customHeight="1" x14ac:dyDescent="0.3">
      <c r="A37" s="25" t="s">
        <v>19</v>
      </c>
      <c r="B37" s="25"/>
      <c r="C37" s="13"/>
      <c r="D37" s="31"/>
      <c r="E37" s="32"/>
      <c r="F37" s="32"/>
      <c r="G37" s="32"/>
      <c r="H37" s="32"/>
      <c r="I37" s="32"/>
      <c r="J37" s="32"/>
      <c r="K37" s="32"/>
      <c r="L37" s="32"/>
      <c r="M37" s="32"/>
      <c r="N37" s="32"/>
      <c r="O37" s="32"/>
      <c r="P37" s="32"/>
      <c r="Q37" s="32"/>
      <c r="R37" s="32"/>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row>
    <row r="38" spans="1:147" s="2" customFormat="1" ht="26.4" customHeight="1" x14ac:dyDescent="0.3">
      <c r="A38" s="25" t="s">
        <v>20</v>
      </c>
      <c r="B38" s="25"/>
      <c r="C38" s="13"/>
      <c r="D38" s="31"/>
      <c r="E38" s="32"/>
      <c r="F38" s="32"/>
      <c r="G38" s="32"/>
      <c r="H38" s="32"/>
      <c r="I38" s="32"/>
      <c r="J38" s="32"/>
      <c r="K38" s="32"/>
      <c r="L38" s="32"/>
      <c r="M38" s="32"/>
      <c r="N38" s="32"/>
      <c r="O38" s="32"/>
      <c r="P38" s="32"/>
      <c r="Q38" s="32"/>
      <c r="R38" s="32"/>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row>
    <row r="39" spans="1:147" s="2" customFormat="1" ht="26.4" customHeight="1" x14ac:dyDescent="0.3">
      <c r="A39" s="25" t="s">
        <v>4</v>
      </c>
      <c r="B39" s="25"/>
      <c r="C39" s="13"/>
      <c r="D39" s="31"/>
      <c r="E39" s="32"/>
      <c r="F39" s="32"/>
      <c r="G39" s="32"/>
      <c r="H39" s="32"/>
      <c r="I39" s="32"/>
      <c r="J39" s="32"/>
      <c r="K39" s="32"/>
      <c r="L39" s="32"/>
      <c r="M39" s="32"/>
      <c r="N39" s="32"/>
      <c r="O39" s="32"/>
      <c r="P39" s="32"/>
      <c r="Q39" s="32"/>
      <c r="R39" s="32"/>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row>
    <row r="40" spans="1:147" s="2" customFormat="1" ht="10.8" customHeight="1" x14ac:dyDescent="0.3">
      <c r="A40" s="25"/>
      <c r="B40" s="25"/>
      <c r="C40" s="25"/>
      <c r="D40" s="31"/>
      <c r="E40" s="32"/>
      <c r="F40" s="32"/>
      <c r="G40" s="32"/>
      <c r="H40" s="32"/>
      <c r="I40" s="32"/>
      <c r="J40" s="32"/>
      <c r="K40" s="32"/>
      <c r="L40" s="32"/>
      <c r="M40" s="32"/>
      <c r="N40" s="32"/>
      <c r="O40" s="32"/>
      <c r="P40" s="32"/>
      <c r="Q40" s="32"/>
      <c r="R40" s="32"/>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row>
    <row r="41" spans="1:147" s="2" customFormat="1" ht="30.6" customHeight="1" x14ac:dyDescent="0.3">
      <c r="A41" s="25" t="s">
        <v>192</v>
      </c>
      <c r="B41" s="25"/>
      <c r="C41" s="13"/>
      <c r="D41" s="31"/>
      <c r="E41" s="32"/>
      <c r="F41" s="32"/>
      <c r="G41" s="32"/>
      <c r="H41" s="32"/>
      <c r="I41" s="32"/>
      <c r="J41" s="32"/>
      <c r="K41" s="32"/>
      <c r="L41" s="32"/>
      <c r="M41" s="32"/>
      <c r="N41" s="32"/>
      <c r="O41" s="32"/>
      <c r="P41" s="32"/>
      <c r="Q41" s="32"/>
      <c r="R41" s="32"/>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row>
    <row r="42" spans="1:147" s="2" customFormat="1" ht="10.8" customHeight="1" x14ac:dyDescent="0.3">
      <c r="A42" s="25"/>
      <c r="B42" s="25"/>
      <c r="C42" s="25"/>
      <c r="D42" s="31"/>
      <c r="E42" s="32"/>
      <c r="F42" s="32"/>
      <c r="G42" s="32"/>
      <c r="H42" s="32"/>
      <c r="I42" s="32"/>
      <c r="J42" s="32"/>
      <c r="K42" s="32"/>
      <c r="L42" s="32"/>
      <c r="M42" s="32"/>
      <c r="N42" s="32"/>
      <c r="O42" s="32"/>
      <c r="P42" s="32"/>
      <c r="Q42" s="32"/>
      <c r="R42" s="32"/>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row>
    <row r="43" spans="1:147" s="1" customFormat="1" ht="26.4" customHeight="1" x14ac:dyDescent="0.3">
      <c r="A43" s="10" t="s">
        <v>155</v>
      </c>
      <c r="B43" s="10"/>
      <c r="C43" s="13"/>
      <c r="D43" s="11"/>
      <c r="E43" s="11"/>
      <c r="F43" s="11"/>
      <c r="G43" s="11"/>
      <c r="H43" s="11"/>
      <c r="I43" s="11"/>
      <c r="J43" s="11"/>
      <c r="K43" s="11"/>
      <c r="L43" s="11"/>
      <c r="M43" s="11"/>
      <c r="N43" s="11"/>
      <c r="O43" s="11"/>
      <c r="P43" s="11"/>
      <c r="Q43" s="11"/>
      <c r="R43" s="1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row>
    <row r="44" spans="1:147" s="1" customFormat="1" ht="20.399999999999999" hidden="1" customHeight="1" x14ac:dyDescent="0.3">
      <c r="A44" s="10"/>
      <c r="B44" s="10"/>
      <c r="C44" s="25" t="s">
        <v>144</v>
      </c>
      <c r="D44" s="11"/>
      <c r="E44" s="11"/>
      <c r="F44" s="11"/>
      <c r="G44" s="11"/>
      <c r="H44" s="11"/>
      <c r="I44" s="11"/>
      <c r="J44" s="11"/>
      <c r="K44" s="11"/>
      <c r="L44" s="11"/>
      <c r="M44" s="11"/>
      <c r="N44" s="11"/>
      <c r="O44" s="11"/>
      <c r="P44" s="11"/>
      <c r="Q44" s="11"/>
      <c r="R44" s="1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row>
    <row r="45" spans="1:147" s="1" customFormat="1" ht="20.399999999999999" hidden="1" customHeight="1" x14ac:dyDescent="0.3">
      <c r="A45" s="10"/>
      <c r="B45" s="10"/>
      <c r="C45" s="25" t="s">
        <v>145</v>
      </c>
      <c r="D45" s="11"/>
      <c r="E45" s="11"/>
      <c r="F45" s="11"/>
      <c r="G45" s="11"/>
      <c r="H45" s="11"/>
      <c r="I45" s="11"/>
      <c r="J45" s="11"/>
      <c r="K45" s="11"/>
      <c r="L45" s="11"/>
      <c r="M45" s="11"/>
      <c r="N45" s="11"/>
      <c r="O45" s="11"/>
      <c r="P45" s="11"/>
      <c r="Q45" s="11"/>
      <c r="R45" s="1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row>
    <row r="46" spans="1:147" s="1" customFormat="1" ht="20.399999999999999" hidden="1" customHeight="1" x14ac:dyDescent="0.3">
      <c r="A46" s="10"/>
      <c r="B46" s="10"/>
      <c r="C46" s="25" t="s">
        <v>193</v>
      </c>
      <c r="D46" s="11"/>
      <c r="E46" s="11"/>
      <c r="F46" s="11"/>
      <c r="G46" s="11"/>
      <c r="H46" s="11"/>
      <c r="I46" s="11"/>
      <c r="J46" s="11"/>
      <c r="K46" s="11"/>
      <c r="L46" s="11"/>
      <c r="M46" s="11"/>
      <c r="N46" s="11"/>
      <c r="O46" s="11"/>
      <c r="P46" s="11"/>
      <c r="Q46" s="11"/>
      <c r="R46" s="1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row>
    <row r="47" spans="1:147" s="1" customFormat="1" ht="20.399999999999999" hidden="1" customHeight="1" x14ac:dyDescent="0.3">
      <c r="A47" s="10"/>
      <c r="B47" s="10"/>
      <c r="C47" s="25" t="s">
        <v>194</v>
      </c>
      <c r="D47" s="11"/>
      <c r="E47" s="11"/>
      <c r="F47" s="11"/>
      <c r="G47" s="11"/>
      <c r="H47" s="11"/>
      <c r="I47" s="11"/>
      <c r="J47" s="11"/>
      <c r="K47" s="11"/>
      <c r="L47" s="11"/>
      <c r="M47" s="11"/>
      <c r="N47" s="11"/>
      <c r="O47" s="11"/>
      <c r="P47" s="11"/>
      <c r="Q47" s="11"/>
      <c r="R47" s="1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row>
    <row r="48" spans="1:147" s="1" customFormat="1" ht="12" customHeight="1" x14ac:dyDescent="0.3">
      <c r="A48" s="10"/>
      <c r="B48" s="10"/>
      <c r="C48" s="25"/>
      <c r="D48" s="11"/>
      <c r="E48" s="11"/>
      <c r="F48" s="11"/>
      <c r="G48" s="11"/>
      <c r="H48" s="11"/>
      <c r="I48" s="11"/>
      <c r="J48" s="11"/>
      <c r="K48" s="11"/>
      <c r="L48" s="11"/>
      <c r="M48" s="11"/>
      <c r="N48" s="11"/>
      <c r="O48" s="11"/>
      <c r="P48" s="11"/>
      <c r="Q48" s="11"/>
      <c r="R48" s="1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row>
    <row r="49" spans="1:147" s="1" customFormat="1" ht="20.399999999999999" customHeight="1" x14ac:dyDescent="0.3">
      <c r="A49" s="10" t="s">
        <v>402</v>
      </c>
      <c r="B49" s="10"/>
      <c r="C49" s="13"/>
      <c r="D49" s="11"/>
      <c r="E49" s="11"/>
      <c r="F49" s="11"/>
      <c r="G49" s="11"/>
      <c r="H49" s="11"/>
      <c r="I49" s="11"/>
      <c r="J49" s="11"/>
      <c r="K49" s="11"/>
      <c r="L49" s="11"/>
      <c r="M49" s="11"/>
      <c r="N49" s="11"/>
      <c r="O49" s="11"/>
      <c r="P49" s="11"/>
      <c r="Q49" s="11"/>
      <c r="R49" s="1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row>
    <row r="50" spans="1:147" s="1" customFormat="1" ht="10.8" customHeight="1" x14ac:dyDescent="0.3">
      <c r="A50" s="10"/>
      <c r="B50" s="10"/>
      <c r="C50" s="228"/>
      <c r="D50" s="11"/>
      <c r="E50" s="11"/>
      <c r="F50" s="11"/>
      <c r="G50" s="11"/>
      <c r="H50" s="11"/>
      <c r="I50" s="11"/>
      <c r="J50" s="11"/>
      <c r="K50" s="11"/>
      <c r="L50" s="11"/>
      <c r="M50" s="11"/>
      <c r="N50" s="11"/>
      <c r="O50" s="11"/>
      <c r="P50" s="11"/>
      <c r="Q50" s="11"/>
      <c r="R50" s="1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row>
    <row r="51" spans="1:147" s="1" customFormat="1" ht="59.4" customHeight="1" x14ac:dyDescent="0.3">
      <c r="A51" s="10" t="s">
        <v>465</v>
      </c>
      <c r="B51" s="10"/>
      <c r="C51" s="13"/>
      <c r="D51" s="122" t="s">
        <v>546</v>
      </c>
      <c r="E51" s="11"/>
      <c r="F51" s="11"/>
      <c r="G51" s="11"/>
      <c r="H51" s="11"/>
      <c r="I51" s="11"/>
      <c r="J51" s="11"/>
      <c r="K51" s="11"/>
      <c r="L51" s="11"/>
      <c r="M51" s="11"/>
      <c r="N51" s="11"/>
      <c r="O51" s="11"/>
      <c r="P51" s="11"/>
      <c r="Q51" s="11"/>
      <c r="R51" s="1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row>
    <row r="52" spans="1:147" s="121" customFormat="1" ht="20.399999999999999" customHeight="1" x14ac:dyDescent="0.3">
      <c r="A52" s="10"/>
      <c r="B52" s="10"/>
      <c r="C52" s="25"/>
      <c r="D52" s="11"/>
      <c r="E52" s="11"/>
      <c r="F52" s="11"/>
      <c r="G52" s="11"/>
      <c r="H52" s="11"/>
      <c r="I52" s="11"/>
      <c r="J52" s="11"/>
      <c r="K52" s="11"/>
      <c r="L52" s="11"/>
      <c r="M52" s="11"/>
      <c r="N52" s="11"/>
      <c r="O52" s="11"/>
      <c r="P52" s="11"/>
      <c r="Q52" s="11"/>
      <c r="R52" s="11"/>
    </row>
    <row r="53" spans="1:147" ht="57.6" x14ac:dyDescent="0.3">
      <c r="A53" s="10" t="s">
        <v>185</v>
      </c>
      <c r="B53" s="93" t="s">
        <v>401</v>
      </c>
      <c r="C53" s="119">
        <f>SUM(C54:C58)</f>
        <v>0</v>
      </c>
      <c r="M53" s="14" t="s">
        <v>118</v>
      </c>
    </row>
    <row r="54" spans="1:147" ht="26.4" customHeight="1" x14ac:dyDescent="0.3">
      <c r="A54" s="22" t="s">
        <v>241</v>
      </c>
      <c r="B54" s="139"/>
      <c r="C54" s="114">
        <v>0</v>
      </c>
      <c r="D54" s="11" t="s">
        <v>593</v>
      </c>
      <c r="M54" s="14" t="s">
        <v>119</v>
      </c>
    </row>
    <row r="55" spans="1:147" ht="26.4" customHeight="1" x14ac:dyDescent="0.3">
      <c r="A55" s="22" t="s">
        <v>248</v>
      </c>
      <c r="B55" s="139"/>
      <c r="C55" s="114">
        <v>0</v>
      </c>
      <c r="D55" s="11" t="s">
        <v>601</v>
      </c>
    </row>
    <row r="56" spans="1:147" ht="26.4" customHeight="1" x14ac:dyDescent="0.3">
      <c r="A56" s="22" t="s">
        <v>242</v>
      </c>
      <c r="B56" s="139"/>
      <c r="C56" s="120">
        <f>'14 Supportive Services'!E41</f>
        <v>0</v>
      </c>
      <c r="D56" s="11" t="s">
        <v>602</v>
      </c>
    </row>
    <row r="57" spans="1:147" ht="26.4" customHeight="1" x14ac:dyDescent="0.3">
      <c r="A57" s="22" t="s">
        <v>260</v>
      </c>
      <c r="B57" s="139"/>
      <c r="C57" s="115">
        <v>0</v>
      </c>
      <c r="D57" s="11" t="s">
        <v>516</v>
      </c>
    </row>
    <row r="58" spans="1:147" ht="28.8" customHeight="1" x14ac:dyDescent="0.3">
      <c r="A58" s="22" t="s">
        <v>261</v>
      </c>
      <c r="B58" s="139"/>
      <c r="C58" s="115">
        <v>0</v>
      </c>
      <c r="D58" s="11" t="s">
        <v>582</v>
      </c>
    </row>
    <row r="59" spans="1:147" s="117" customFormat="1" ht="24" customHeight="1" x14ac:dyDescent="0.3">
      <c r="A59" s="30"/>
      <c r="B59" s="30"/>
      <c r="C59" s="11"/>
      <c r="D59" s="11"/>
      <c r="E59" s="14"/>
      <c r="F59" s="14"/>
      <c r="G59" s="14"/>
      <c r="H59" s="14"/>
      <c r="I59" s="14"/>
      <c r="J59" s="14"/>
      <c r="K59" s="14"/>
      <c r="L59" s="14"/>
      <c r="M59" s="14"/>
      <c r="N59" s="14"/>
      <c r="O59" s="14"/>
      <c r="P59" s="14"/>
      <c r="Q59" s="14"/>
      <c r="R59" s="14"/>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row>
    <row r="60" spans="1:147" s="118" customFormat="1" ht="12.6" customHeight="1" x14ac:dyDescent="0.3">
      <c r="A60" s="10"/>
      <c r="B60" s="10"/>
      <c r="C60" s="25"/>
      <c r="D60" s="11"/>
      <c r="E60" s="11"/>
      <c r="F60" s="11"/>
      <c r="G60" s="11"/>
      <c r="H60" s="11"/>
      <c r="I60" s="11"/>
      <c r="J60" s="11"/>
      <c r="K60" s="11"/>
      <c r="L60" s="11"/>
      <c r="M60" s="11"/>
      <c r="N60" s="11"/>
      <c r="O60" s="11"/>
      <c r="P60" s="11"/>
      <c r="Q60" s="11"/>
      <c r="R60" s="1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row>
    <row r="61" spans="1:147" s="117" customFormat="1" ht="81" customHeight="1" x14ac:dyDescent="0.3">
      <c r="A61" s="298" t="s">
        <v>484</v>
      </c>
      <c r="B61" s="298"/>
      <c r="C61" s="298"/>
      <c r="D61" s="11"/>
      <c r="E61" s="14"/>
      <c r="F61" s="14"/>
      <c r="G61" s="14"/>
      <c r="H61" s="14"/>
      <c r="I61" s="14"/>
      <c r="J61" s="14"/>
      <c r="K61" s="14"/>
      <c r="L61" s="14"/>
      <c r="M61" s="14"/>
      <c r="N61" s="14"/>
      <c r="O61" s="14"/>
      <c r="P61" s="14"/>
      <c r="Q61" s="14"/>
      <c r="R61" s="14"/>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row>
    <row r="62" spans="1:147" s="117" customFormat="1" x14ac:dyDescent="0.3">
      <c r="A62" s="10"/>
      <c r="B62" s="10"/>
      <c r="C62" s="10"/>
      <c r="D62" s="11"/>
      <c r="E62" s="14"/>
      <c r="F62" s="14"/>
      <c r="G62" s="14"/>
      <c r="H62" s="14"/>
      <c r="I62" s="14"/>
      <c r="J62" s="14"/>
      <c r="K62" s="14"/>
      <c r="L62" s="14"/>
      <c r="M62" s="14"/>
      <c r="N62" s="14"/>
      <c r="O62" s="14"/>
      <c r="P62" s="14"/>
      <c r="Q62" s="14"/>
      <c r="R62" s="14"/>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row>
    <row r="63" spans="1:147" ht="26.4" customHeight="1" x14ac:dyDescent="0.3">
      <c r="A63" s="10" t="s">
        <v>8</v>
      </c>
      <c r="B63" s="10"/>
      <c r="C63" s="13"/>
    </row>
    <row r="64" spans="1:147" ht="26.4" customHeight="1" x14ac:dyDescent="0.3">
      <c r="A64" s="10" t="s">
        <v>10</v>
      </c>
      <c r="B64" s="10"/>
      <c r="C64" s="13"/>
    </row>
    <row r="65" spans="1:147" ht="26.4" customHeight="1" x14ac:dyDescent="0.3">
      <c r="A65" s="25" t="s">
        <v>11</v>
      </c>
      <c r="B65" s="25"/>
      <c r="C65" s="36"/>
    </row>
    <row r="66" spans="1:147" ht="26.4" customHeight="1" x14ac:dyDescent="0.3">
      <c r="A66" s="25" t="s">
        <v>9</v>
      </c>
      <c r="B66" s="25"/>
      <c r="C66" s="36"/>
    </row>
    <row r="67" spans="1:147" s="106" customFormat="1" x14ac:dyDescent="0.3">
      <c r="A67" s="104"/>
      <c r="B67" s="104"/>
      <c r="C67" s="104"/>
      <c r="D67" s="104"/>
      <c r="E67" s="105"/>
      <c r="F67" s="105"/>
      <c r="G67" s="105"/>
      <c r="H67" s="105"/>
      <c r="I67" s="105"/>
      <c r="J67" s="105"/>
      <c r="K67" s="105"/>
      <c r="L67" s="105"/>
      <c r="M67" s="105"/>
      <c r="N67" s="105"/>
      <c r="O67" s="105"/>
      <c r="P67" s="105"/>
      <c r="Q67" s="105"/>
      <c r="R67" s="105"/>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row>
  </sheetData>
  <sheetProtection algorithmName="SHA-512" hashValue="x7OTRM3hmdPffeSUpm+uuIV/GrZK7VTWAU0xP0R3IN5wBbBG3sx1wrDcYZIgrPPnHsoX+eIMQGue+tRq1F3SrQ==" saltValue="RjLsbgQjhIDWN1bEBelrzw==" spinCount="100000" sheet="1" selectLockedCells="1"/>
  <mergeCells count="1">
    <mergeCell ref="A61:C61"/>
  </mergeCells>
  <dataValidations count="5">
    <dataValidation type="list" allowBlank="1" showInputMessage="1" showErrorMessage="1" promptTitle="Select Eligible Applicant Type" sqref="C12">
      <formula1>$C$13:$C$16</formula1>
    </dataValidation>
    <dataValidation type="list" allowBlank="1" showInputMessage="1" showErrorMessage="1" sqref="C27 C49:C51 C18">
      <formula1>$C$28:$C$29</formula1>
    </dataValidation>
    <dataValidation type="list" allowBlank="1" showInputMessage="1" showErrorMessage="1" sqref="C31">
      <formula1>$C$32:$C$35</formula1>
    </dataValidation>
    <dataValidation type="list" allowBlank="1" showInputMessage="1" showErrorMessage="1" sqref="C43">
      <formula1>$C$44:$C$47</formula1>
    </dataValidation>
    <dataValidation type="list" allowBlank="1" showInputMessage="1" showErrorMessage="1" sqref="B54:B58">
      <formula1>$M$53:$M$54</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58"/>
  <sheetViews>
    <sheetView zoomScale="102" zoomScaleNormal="102" workbookViewId="0">
      <selection activeCell="B11" sqref="B11"/>
    </sheetView>
  </sheetViews>
  <sheetFormatPr defaultRowHeight="14.4" x14ac:dyDescent="0.3"/>
  <cols>
    <col min="1" max="1" width="59.77734375" style="14" customWidth="1"/>
    <col min="2" max="2" width="16.33203125" style="14" customWidth="1"/>
    <col min="3" max="3" width="18.21875" style="108" customWidth="1"/>
    <col min="4" max="4" width="16.21875" style="14" customWidth="1"/>
    <col min="5" max="9" width="8.88671875" style="14"/>
    <col min="10" max="10" width="8.88671875" style="14" hidden="1" customWidth="1"/>
    <col min="11" max="18" width="8.88671875" style="14"/>
    <col min="19" max="94" width="8.88671875" style="15"/>
  </cols>
  <sheetData>
    <row r="1" spans="1:94" s="15" customFormat="1" ht="50.4" customHeight="1" x14ac:dyDescent="0.3">
      <c r="A1" s="175" t="s">
        <v>303</v>
      </c>
      <c r="B1" s="14"/>
      <c r="C1" s="108"/>
      <c r="D1" s="14"/>
      <c r="E1" s="14"/>
      <c r="F1" s="14"/>
      <c r="G1" s="14"/>
      <c r="H1" s="14"/>
      <c r="I1" s="14"/>
      <c r="J1" s="14"/>
      <c r="K1" s="14"/>
      <c r="L1" s="14"/>
      <c r="M1" s="14"/>
      <c r="N1" s="14"/>
      <c r="O1" s="14"/>
      <c r="P1" s="14"/>
      <c r="Q1" s="14"/>
      <c r="R1" s="14"/>
    </row>
    <row r="2" spans="1:94" s="15" customFormat="1" ht="22.2" customHeight="1" x14ac:dyDescent="0.3">
      <c r="A2" s="97" t="s">
        <v>157</v>
      </c>
      <c r="B2" s="14"/>
      <c r="C2" s="108"/>
      <c r="D2" s="14"/>
      <c r="E2" s="14"/>
      <c r="F2" s="14"/>
      <c r="G2" s="14"/>
      <c r="H2" s="14"/>
      <c r="I2" s="14"/>
      <c r="J2" s="14"/>
      <c r="K2" s="14"/>
      <c r="L2" s="14"/>
      <c r="M2" s="14"/>
      <c r="N2" s="14"/>
      <c r="O2" s="14"/>
      <c r="P2" s="14"/>
      <c r="Q2" s="14"/>
      <c r="R2" s="14"/>
    </row>
    <row r="3" spans="1:94" s="15" customFormat="1" ht="9" customHeight="1" x14ac:dyDescent="0.3">
      <c r="A3" s="175"/>
      <c r="B3" s="14"/>
      <c r="C3" s="108"/>
      <c r="D3" s="14"/>
      <c r="E3" s="14"/>
      <c r="F3" s="14"/>
      <c r="G3" s="14"/>
      <c r="H3" s="14"/>
      <c r="I3" s="14"/>
      <c r="J3" s="14"/>
      <c r="K3" s="14"/>
      <c r="L3" s="14"/>
      <c r="M3" s="14"/>
      <c r="N3" s="14"/>
      <c r="O3" s="14"/>
      <c r="P3" s="14"/>
      <c r="Q3" s="14"/>
      <c r="R3" s="14"/>
    </row>
    <row r="4" spans="1:94" s="15" customFormat="1" x14ac:dyDescent="0.3">
      <c r="A4" s="19" t="s">
        <v>13</v>
      </c>
      <c r="B4" s="14"/>
      <c r="C4" s="108"/>
      <c r="D4" s="14"/>
      <c r="E4" s="14"/>
      <c r="F4" s="14"/>
      <c r="G4" s="14"/>
      <c r="H4" s="14"/>
      <c r="I4" s="14"/>
      <c r="J4" s="14"/>
      <c r="K4" s="14"/>
      <c r="L4" s="14"/>
      <c r="M4" s="14"/>
      <c r="N4" s="14"/>
      <c r="O4" s="14"/>
      <c r="P4" s="14"/>
      <c r="Q4" s="14"/>
      <c r="R4" s="14"/>
    </row>
    <row r="5" spans="1:94" s="15" customFormat="1" ht="15.6" x14ac:dyDescent="0.3">
      <c r="A5" s="116" t="s">
        <v>172</v>
      </c>
      <c r="B5" s="14"/>
      <c r="C5" s="108"/>
      <c r="D5" s="14"/>
      <c r="E5" s="14"/>
      <c r="F5" s="14"/>
      <c r="G5" s="14"/>
      <c r="H5" s="14"/>
      <c r="I5" s="14"/>
      <c r="J5" s="14"/>
      <c r="K5" s="14"/>
      <c r="L5" s="14"/>
      <c r="M5" s="14"/>
      <c r="N5" s="14"/>
      <c r="O5" s="14"/>
      <c r="P5" s="14"/>
      <c r="Q5" s="14"/>
      <c r="R5" s="14"/>
    </row>
    <row r="6" spans="1:94" s="123" customFormat="1" ht="22.8" customHeight="1" x14ac:dyDescent="0.3">
      <c r="A6" s="20" t="s">
        <v>182</v>
      </c>
      <c r="B6" s="299">
        <f>'1 Cover page'!C7</f>
        <v>0</v>
      </c>
      <c r="C6" s="300"/>
      <c r="D6" s="26"/>
      <c r="E6" s="26"/>
      <c r="F6" s="26"/>
      <c r="G6" s="26"/>
      <c r="H6" s="26"/>
      <c r="I6" s="26"/>
      <c r="J6" s="26"/>
      <c r="K6" s="26"/>
      <c r="L6" s="26"/>
      <c r="M6" s="26"/>
      <c r="N6" s="26"/>
      <c r="O6" s="26"/>
      <c r="P6" s="26"/>
      <c r="Q6" s="26"/>
      <c r="R6" s="26"/>
    </row>
    <row r="7" spans="1:94" s="123" customFormat="1" ht="24" customHeight="1" x14ac:dyDescent="0.3">
      <c r="A7" s="20" t="s">
        <v>19</v>
      </c>
      <c r="B7" s="301">
        <f>'1 Cover page'!C37</f>
        <v>0</v>
      </c>
      <c r="C7" s="302"/>
      <c r="D7" s="26"/>
      <c r="E7" s="26"/>
      <c r="F7" s="26"/>
      <c r="G7" s="26"/>
      <c r="H7" s="26"/>
      <c r="I7" s="26"/>
      <c r="J7" s="26"/>
      <c r="K7" s="26"/>
      <c r="L7" s="26"/>
      <c r="M7" s="26"/>
      <c r="N7" s="26"/>
      <c r="O7" s="26"/>
      <c r="P7" s="26"/>
      <c r="Q7" s="26"/>
      <c r="R7" s="26"/>
    </row>
    <row r="8" spans="1:94" s="123" customFormat="1" x14ac:dyDescent="0.3">
      <c r="A8" s="20"/>
      <c r="B8" s="10"/>
      <c r="C8" s="94"/>
      <c r="D8" s="26"/>
      <c r="E8" s="26"/>
      <c r="F8" s="26"/>
      <c r="G8" s="26"/>
      <c r="H8" s="26"/>
      <c r="I8" s="26"/>
      <c r="J8" s="26"/>
      <c r="K8" s="26"/>
      <c r="L8" s="26"/>
      <c r="M8" s="26"/>
      <c r="N8" s="26"/>
      <c r="O8" s="26"/>
      <c r="P8" s="26"/>
      <c r="Q8" s="26"/>
      <c r="R8" s="26"/>
    </row>
    <row r="9" spans="1:94" s="123" customFormat="1" ht="242.4" customHeight="1" x14ac:dyDescent="0.3">
      <c r="A9" s="21" t="s">
        <v>245</v>
      </c>
      <c r="B9" s="93" t="s">
        <v>244</v>
      </c>
      <c r="C9" s="94" t="s">
        <v>400</v>
      </c>
      <c r="D9" s="26"/>
      <c r="E9" s="26"/>
      <c r="F9" s="26"/>
      <c r="G9" s="26"/>
      <c r="H9" s="26"/>
      <c r="I9" s="26"/>
      <c r="J9" s="26"/>
      <c r="K9" s="26"/>
      <c r="L9" s="26"/>
      <c r="M9" s="26"/>
      <c r="N9" s="26"/>
      <c r="O9" s="26"/>
      <c r="P9" s="26"/>
      <c r="Q9" s="26"/>
      <c r="R9" s="26"/>
    </row>
    <row r="10" spans="1:94" s="3" customFormat="1" ht="48" customHeight="1" x14ac:dyDescent="0.3">
      <c r="A10" s="10" t="s">
        <v>243</v>
      </c>
      <c r="B10" s="141"/>
      <c r="C10" s="94" t="s">
        <v>257</v>
      </c>
      <c r="D10" s="26"/>
      <c r="E10" s="26"/>
      <c r="F10" s="26"/>
      <c r="G10" s="26"/>
      <c r="H10" s="26"/>
      <c r="I10" s="26"/>
      <c r="J10" s="26"/>
      <c r="K10" s="26"/>
      <c r="L10" s="26"/>
      <c r="M10" s="26"/>
      <c r="N10" s="26"/>
      <c r="O10" s="26"/>
      <c r="P10" s="26"/>
      <c r="Q10" s="26"/>
      <c r="R10" s="26"/>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row>
    <row r="11" spans="1:94" s="7" customFormat="1" ht="48" customHeight="1" x14ac:dyDescent="0.3">
      <c r="A11" s="25" t="s">
        <v>469</v>
      </c>
      <c r="B11" s="13"/>
      <c r="C11" s="94" t="s">
        <v>179</v>
      </c>
      <c r="D11" s="102"/>
      <c r="E11" s="102"/>
      <c r="F11" s="102"/>
      <c r="G11" s="102"/>
      <c r="H11" s="102"/>
      <c r="I11" s="102"/>
      <c r="J11" s="102" t="s">
        <v>118</v>
      </c>
      <c r="K11" s="102"/>
      <c r="L11" s="102"/>
      <c r="M11" s="102"/>
      <c r="N11" s="102"/>
      <c r="O11" s="102"/>
      <c r="P11" s="102"/>
      <c r="Q11" s="102"/>
      <c r="R11" s="10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row>
    <row r="12" spans="1:94" s="7" customFormat="1" ht="48" customHeight="1" x14ac:dyDescent="0.3">
      <c r="A12" s="25" t="s">
        <v>470</v>
      </c>
      <c r="B12" s="13"/>
      <c r="C12" s="94" t="s">
        <v>179</v>
      </c>
      <c r="D12" s="102"/>
      <c r="E12" s="102"/>
      <c r="F12" s="102"/>
      <c r="G12" s="102"/>
      <c r="H12" s="102"/>
      <c r="I12" s="102"/>
      <c r="J12" s="102" t="s">
        <v>119</v>
      </c>
      <c r="K12" s="102"/>
      <c r="L12" s="102"/>
      <c r="M12" s="102"/>
      <c r="N12" s="102"/>
      <c r="O12" s="102"/>
      <c r="P12" s="102"/>
      <c r="Q12" s="102"/>
      <c r="R12" s="10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row>
    <row r="13" spans="1:94" s="7" customFormat="1" ht="61.8" customHeight="1" x14ac:dyDescent="0.3">
      <c r="A13" s="65" t="s">
        <v>555</v>
      </c>
      <c r="B13" s="13"/>
      <c r="C13" s="94" t="s">
        <v>179</v>
      </c>
      <c r="D13" s="102"/>
      <c r="E13" s="102"/>
      <c r="F13" s="102"/>
      <c r="G13" s="102"/>
      <c r="H13" s="102"/>
      <c r="I13" s="102"/>
      <c r="J13" s="102" t="s">
        <v>485</v>
      </c>
      <c r="K13" s="102"/>
      <c r="L13" s="102"/>
      <c r="M13" s="102"/>
      <c r="N13" s="102"/>
      <c r="O13" s="102"/>
      <c r="P13" s="102"/>
      <c r="Q13" s="102"/>
      <c r="R13" s="10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row>
    <row r="14" spans="1:94" s="7" customFormat="1" ht="50.4" customHeight="1" x14ac:dyDescent="0.3">
      <c r="A14" s="109" t="s">
        <v>180</v>
      </c>
      <c r="B14" s="13"/>
      <c r="C14" s="27" t="s">
        <v>179</v>
      </c>
      <c r="D14" s="102"/>
      <c r="E14" s="102"/>
      <c r="F14" s="102"/>
      <c r="G14" s="102"/>
      <c r="H14" s="102"/>
      <c r="I14" s="102"/>
      <c r="J14" s="102"/>
      <c r="K14" s="102"/>
      <c r="L14" s="102"/>
      <c r="M14" s="102"/>
      <c r="N14" s="102"/>
      <c r="O14" s="102"/>
      <c r="P14" s="102"/>
      <c r="Q14" s="102"/>
      <c r="R14" s="10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row>
    <row r="15" spans="1:94" s="7" customFormat="1" ht="48" customHeight="1" x14ac:dyDescent="0.3">
      <c r="A15" s="10" t="s">
        <v>488</v>
      </c>
      <c r="B15" s="13"/>
      <c r="C15" s="94" t="s">
        <v>257</v>
      </c>
      <c r="D15" s="102"/>
      <c r="E15" s="102"/>
      <c r="F15" s="102"/>
      <c r="G15" s="102"/>
      <c r="H15" s="102"/>
      <c r="I15" s="102"/>
      <c r="J15" s="102"/>
      <c r="K15" s="102"/>
      <c r="L15" s="102"/>
      <c r="M15" s="102"/>
      <c r="N15" s="102"/>
      <c r="O15" s="102"/>
      <c r="P15" s="102"/>
      <c r="Q15" s="102"/>
      <c r="R15" s="10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row>
    <row r="16" spans="1:94" s="7" customFormat="1" ht="48" customHeight="1" x14ac:dyDescent="0.3">
      <c r="A16" s="10" t="s">
        <v>556</v>
      </c>
      <c r="B16" s="13"/>
      <c r="C16" s="94" t="s">
        <v>257</v>
      </c>
      <c r="D16" s="102"/>
      <c r="E16" s="102"/>
      <c r="F16" s="102"/>
      <c r="G16" s="102"/>
      <c r="H16" s="102"/>
      <c r="I16" s="102"/>
      <c r="J16" s="102"/>
      <c r="K16" s="102"/>
      <c r="L16" s="102"/>
      <c r="M16" s="102"/>
      <c r="N16" s="102"/>
      <c r="O16" s="102"/>
      <c r="P16" s="102"/>
      <c r="Q16" s="102"/>
      <c r="R16" s="10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row>
    <row r="17" spans="1:94" s="7" customFormat="1" ht="48" customHeight="1" x14ac:dyDescent="0.3">
      <c r="A17" s="39" t="s">
        <v>489</v>
      </c>
      <c r="B17" s="13"/>
      <c r="C17" s="27" t="s">
        <v>257</v>
      </c>
      <c r="D17" s="102"/>
      <c r="E17" s="102"/>
      <c r="F17" s="102"/>
      <c r="G17" s="102"/>
      <c r="H17" s="102"/>
      <c r="I17" s="102"/>
      <c r="J17" s="102"/>
      <c r="K17" s="102"/>
      <c r="L17" s="102"/>
      <c r="M17" s="102"/>
      <c r="N17" s="102"/>
      <c r="O17" s="102"/>
      <c r="P17" s="102"/>
      <c r="Q17" s="102"/>
      <c r="R17" s="10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row>
    <row r="18" spans="1:94" s="7" customFormat="1" ht="48" customHeight="1" x14ac:dyDescent="0.3">
      <c r="A18" s="53" t="s">
        <v>168</v>
      </c>
      <c r="B18" s="13"/>
      <c r="C18" s="27" t="s">
        <v>257</v>
      </c>
      <c r="D18" s="102"/>
      <c r="E18" s="102"/>
      <c r="F18" s="102"/>
      <c r="G18" s="102"/>
      <c r="H18" s="102"/>
      <c r="I18" s="102"/>
      <c r="J18" s="102"/>
      <c r="K18" s="102"/>
      <c r="L18" s="102"/>
      <c r="M18" s="102"/>
      <c r="N18" s="102"/>
      <c r="O18" s="102"/>
      <c r="P18" s="102"/>
      <c r="Q18" s="102"/>
      <c r="R18" s="10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row>
    <row r="19" spans="1:94" s="7" customFormat="1" ht="58.2" customHeight="1" x14ac:dyDescent="0.3">
      <c r="A19" s="53" t="s">
        <v>487</v>
      </c>
      <c r="B19" s="13"/>
      <c r="C19" s="27" t="s">
        <v>257</v>
      </c>
      <c r="D19" s="102"/>
      <c r="E19" s="102"/>
      <c r="F19" s="102"/>
      <c r="G19" s="102"/>
      <c r="H19" s="102"/>
      <c r="I19" s="102"/>
      <c r="J19" s="102"/>
      <c r="K19" s="102"/>
      <c r="L19" s="102"/>
      <c r="M19" s="102"/>
      <c r="N19" s="102"/>
      <c r="O19" s="102"/>
      <c r="P19" s="102"/>
      <c r="Q19" s="102"/>
      <c r="R19" s="10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row>
    <row r="20" spans="1:94" s="7" customFormat="1" ht="48" customHeight="1" x14ac:dyDescent="0.3">
      <c r="A20" s="53" t="s">
        <v>171</v>
      </c>
      <c r="B20" s="13"/>
      <c r="C20" s="27" t="s">
        <v>257</v>
      </c>
      <c r="D20" s="102"/>
      <c r="E20" s="102"/>
      <c r="F20" s="102"/>
      <c r="G20" s="102"/>
      <c r="H20" s="102"/>
      <c r="I20" s="102"/>
      <c r="J20" s="102"/>
      <c r="K20" s="102"/>
      <c r="L20" s="102"/>
      <c r="M20" s="102"/>
      <c r="N20" s="102"/>
      <c r="O20" s="102"/>
      <c r="P20" s="102"/>
      <c r="Q20" s="102"/>
      <c r="R20" s="10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row>
    <row r="21" spans="1:94" s="7" customFormat="1" ht="48" customHeight="1" x14ac:dyDescent="0.3">
      <c r="A21" s="25" t="s">
        <v>163</v>
      </c>
      <c r="B21" s="13"/>
      <c r="C21" s="94" t="s">
        <v>258</v>
      </c>
      <c r="D21" s="102"/>
      <c r="E21" s="102"/>
      <c r="F21" s="102"/>
      <c r="G21" s="102"/>
      <c r="H21" s="102"/>
      <c r="I21" s="102"/>
      <c r="J21" s="102"/>
      <c r="K21" s="102"/>
      <c r="L21" s="102"/>
      <c r="M21" s="102"/>
      <c r="N21" s="102"/>
      <c r="O21" s="102"/>
      <c r="P21" s="102"/>
      <c r="Q21" s="102"/>
      <c r="R21" s="10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row>
    <row r="22" spans="1:94" s="7" customFormat="1" ht="48" customHeight="1" x14ac:dyDescent="0.3">
      <c r="A22" s="25" t="s">
        <v>497</v>
      </c>
      <c r="B22" s="13"/>
      <c r="C22" s="94" t="s">
        <v>258</v>
      </c>
      <c r="D22" s="102"/>
      <c r="E22" s="102"/>
      <c r="F22" s="102"/>
      <c r="G22" s="102"/>
      <c r="H22" s="102"/>
      <c r="I22" s="102"/>
      <c r="J22" s="102"/>
      <c r="K22" s="102"/>
      <c r="L22" s="102"/>
      <c r="M22" s="102"/>
      <c r="N22" s="102"/>
      <c r="O22" s="102"/>
      <c r="P22" s="102"/>
      <c r="Q22" s="102"/>
      <c r="R22" s="10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row>
    <row r="23" spans="1:94" s="7" customFormat="1" ht="48" customHeight="1" x14ac:dyDescent="0.3">
      <c r="A23" s="39" t="s">
        <v>169</v>
      </c>
      <c r="B23" s="13"/>
      <c r="C23" s="27" t="s">
        <v>179</v>
      </c>
      <c r="D23" s="102"/>
      <c r="E23" s="102"/>
      <c r="F23" s="102"/>
      <c r="G23" s="102"/>
      <c r="H23" s="102"/>
      <c r="I23" s="102"/>
      <c r="J23" s="102"/>
      <c r="K23" s="102"/>
      <c r="L23" s="102"/>
      <c r="M23" s="102"/>
      <c r="N23" s="102"/>
      <c r="O23" s="102"/>
      <c r="P23" s="102"/>
      <c r="Q23" s="102"/>
      <c r="R23" s="10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row>
    <row r="24" spans="1:94" s="7" customFormat="1" ht="48" customHeight="1" x14ac:dyDescent="0.3">
      <c r="A24" s="39" t="s">
        <v>174</v>
      </c>
      <c r="B24" s="13"/>
      <c r="C24" s="94" t="s">
        <v>258</v>
      </c>
      <c r="D24" s="102"/>
      <c r="E24" s="102"/>
      <c r="F24" s="102"/>
      <c r="G24" s="102"/>
      <c r="H24" s="102"/>
      <c r="I24" s="102"/>
      <c r="J24" s="102"/>
      <c r="K24" s="102"/>
      <c r="L24" s="102"/>
      <c r="M24" s="102"/>
      <c r="N24" s="102"/>
      <c r="O24" s="102"/>
      <c r="P24" s="102"/>
      <c r="Q24" s="102"/>
      <c r="R24" s="10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row>
    <row r="25" spans="1:94" s="7" customFormat="1" ht="48" customHeight="1" x14ac:dyDescent="0.3">
      <c r="A25" s="39" t="s">
        <v>186</v>
      </c>
      <c r="B25" s="13"/>
      <c r="C25" s="94" t="s">
        <v>257</v>
      </c>
      <c r="D25" s="102"/>
      <c r="E25" s="102"/>
      <c r="F25" s="102"/>
      <c r="G25" s="102"/>
      <c r="H25" s="102"/>
      <c r="I25" s="102"/>
      <c r="J25" s="102"/>
      <c r="K25" s="102"/>
      <c r="L25" s="102"/>
      <c r="M25" s="102"/>
      <c r="N25" s="102"/>
      <c r="O25" s="102"/>
      <c r="P25" s="102"/>
      <c r="Q25" s="102"/>
      <c r="R25" s="10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row>
    <row r="26" spans="1:94" s="7" customFormat="1" ht="43.2" x14ac:dyDescent="0.3">
      <c r="A26" s="39" t="s">
        <v>164</v>
      </c>
      <c r="B26" s="13"/>
      <c r="C26" s="94" t="s">
        <v>258</v>
      </c>
      <c r="D26" s="102"/>
      <c r="E26" s="102"/>
      <c r="F26" s="102"/>
      <c r="G26" s="102"/>
      <c r="H26" s="102"/>
      <c r="I26" s="102"/>
      <c r="J26" s="102"/>
      <c r="K26" s="102"/>
      <c r="L26" s="102"/>
      <c r="M26" s="102"/>
      <c r="N26" s="102"/>
      <c r="O26" s="102"/>
      <c r="P26" s="102"/>
      <c r="Q26" s="102"/>
      <c r="R26" s="10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row>
    <row r="27" spans="1:94" s="7" customFormat="1" ht="36" customHeight="1" x14ac:dyDescent="0.3">
      <c r="A27" s="53" t="s">
        <v>170</v>
      </c>
      <c r="B27" s="13"/>
      <c r="C27" s="27"/>
      <c r="D27" s="143"/>
      <c r="E27" s="102"/>
      <c r="F27" s="102"/>
      <c r="G27" s="102"/>
      <c r="H27" s="102"/>
      <c r="I27" s="102"/>
      <c r="J27" s="102"/>
      <c r="K27" s="102"/>
      <c r="L27" s="102"/>
      <c r="M27" s="102"/>
      <c r="N27" s="102"/>
      <c r="O27" s="102"/>
      <c r="P27" s="102"/>
      <c r="Q27" s="102"/>
      <c r="R27" s="10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row>
    <row r="28" spans="1:94" s="7" customFormat="1" ht="40.200000000000003" customHeight="1" x14ac:dyDescent="0.3">
      <c r="A28" s="39" t="s">
        <v>468</v>
      </c>
      <c r="B28" s="13"/>
      <c r="C28" s="94" t="s">
        <v>518</v>
      </c>
      <c r="D28" s="102"/>
      <c r="E28" s="102"/>
      <c r="F28" s="102"/>
      <c r="G28" s="102"/>
      <c r="H28" s="102"/>
      <c r="I28" s="102"/>
      <c r="J28" s="102"/>
      <c r="K28" s="102"/>
      <c r="L28" s="102"/>
      <c r="M28" s="102"/>
      <c r="N28" s="102"/>
      <c r="O28" s="102"/>
      <c r="P28" s="102"/>
      <c r="Q28" s="102"/>
      <c r="R28" s="10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row>
    <row r="29" spans="1:94" s="7" customFormat="1" ht="34.200000000000003" customHeight="1" x14ac:dyDescent="0.3">
      <c r="A29" s="39" t="s">
        <v>496</v>
      </c>
      <c r="B29" s="13"/>
      <c r="C29" s="94"/>
      <c r="D29" s="102"/>
      <c r="E29" s="102"/>
      <c r="F29" s="102"/>
      <c r="G29" s="102"/>
      <c r="H29" s="102"/>
      <c r="I29" s="102"/>
      <c r="J29" s="102"/>
      <c r="K29" s="102"/>
      <c r="L29" s="102"/>
      <c r="M29" s="102"/>
      <c r="N29" s="102"/>
      <c r="O29" s="102"/>
      <c r="P29" s="102"/>
      <c r="Q29" s="102"/>
      <c r="R29" s="10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row>
    <row r="30" spans="1:94" s="7" customFormat="1" ht="22.2" customHeight="1" x14ac:dyDescent="0.3">
      <c r="A30" s="39" t="s">
        <v>492</v>
      </c>
      <c r="B30" s="13"/>
      <c r="C30" s="94"/>
      <c r="D30" s="102"/>
      <c r="E30" s="102"/>
      <c r="F30" s="102"/>
      <c r="G30" s="102"/>
      <c r="H30" s="102"/>
      <c r="I30" s="102"/>
      <c r="J30" s="102"/>
      <c r="K30" s="102"/>
      <c r="L30" s="102"/>
      <c r="M30" s="102"/>
      <c r="N30" s="102"/>
      <c r="O30" s="102"/>
      <c r="P30" s="102"/>
      <c r="Q30" s="102"/>
      <c r="R30" s="10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row>
    <row r="31" spans="1:94" s="7" customFormat="1" ht="22.2" customHeight="1" x14ac:dyDescent="0.3">
      <c r="A31" s="39" t="s">
        <v>494</v>
      </c>
      <c r="B31" s="13"/>
      <c r="C31" s="94"/>
      <c r="D31" s="102"/>
      <c r="E31" s="102"/>
      <c r="F31" s="102"/>
      <c r="G31" s="102"/>
      <c r="H31" s="102"/>
      <c r="I31" s="102"/>
      <c r="J31" s="102"/>
      <c r="K31" s="102"/>
      <c r="L31" s="102"/>
      <c r="M31" s="102"/>
      <c r="N31" s="102"/>
      <c r="O31" s="102"/>
      <c r="P31" s="102"/>
      <c r="Q31" s="102"/>
      <c r="R31" s="10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row>
    <row r="32" spans="1:94" s="7" customFormat="1" ht="22.2" customHeight="1" x14ac:dyDescent="0.3">
      <c r="A32" s="39" t="s">
        <v>495</v>
      </c>
      <c r="B32" s="13"/>
      <c r="C32" s="94"/>
      <c r="D32" s="102"/>
      <c r="E32" s="102"/>
      <c r="F32" s="102"/>
      <c r="G32" s="102"/>
      <c r="H32" s="102"/>
      <c r="I32" s="102"/>
      <c r="J32" s="102"/>
      <c r="K32" s="102"/>
      <c r="L32" s="102"/>
      <c r="M32" s="102"/>
      <c r="N32" s="102"/>
      <c r="O32" s="102"/>
      <c r="P32" s="102"/>
      <c r="Q32" s="102"/>
      <c r="R32" s="10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row>
    <row r="33" spans="1:94" s="7" customFormat="1" ht="22.2" customHeight="1" x14ac:dyDescent="0.3">
      <c r="A33" s="39" t="s">
        <v>493</v>
      </c>
      <c r="B33" s="13"/>
      <c r="C33" s="94"/>
      <c r="D33" s="102"/>
      <c r="E33" s="102"/>
      <c r="F33" s="102"/>
      <c r="G33" s="102"/>
      <c r="H33" s="102"/>
      <c r="I33" s="102"/>
      <c r="J33" s="102"/>
      <c r="K33" s="102"/>
      <c r="L33" s="102"/>
      <c r="M33" s="102"/>
      <c r="N33" s="102"/>
      <c r="O33" s="102"/>
      <c r="P33" s="102"/>
      <c r="Q33" s="102"/>
      <c r="R33" s="10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row>
    <row r="34" spans="1:94" s="7" customFormat="1" ht="22.2" customHeight="1" x14ac:dyDescent="0.3">
      <c r="A34" s="39" t="s">
        <v>475</v>
      </c>
      <c r="B34" s="13"/>
      <c r="C34" s="94"/>
      <c r="D34" s="102"/>
      <c r="E34" s="102"/>
      <c r="F34" s="102"/>
      <c r="G34" s="102"/>
      <c r="H34" s="102"/>
      <c r="I34" s="102"/>
      <c r="J34" s="102"/>
      <c r="K34" s="102"/>
      <c r="L34" s="102"/>
      <c r="M34" s="102"/>
      <c r="N34" s="102"/>
      <c r="O34" s="102"/>
      <c r="P34" s="102"/>
      <c r="Q34" s="102"/>
      <c r="R34" s="10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row>
    <row r="35" spans="1:94" s="7" customFormat="1" ht="48" customHeight="1" x14ac:dyDescent="0.3">
      <c r="A35" s="39" t="s">
        <v>187</v>
      </c>
      <c r="B35" s="13"/>
      <c r="C35" s="27" t="s">
        <v>258</v>
      </c>
      <c r="D35" s="102"/>
      <c r="E35" s="102"/>
      <c r="F35" s="102"/>
      <c r="G35" s="102"/>
      <c r="H35" s="102"/>
      <c r="I35" s="102"/>
      <c r="J35" s="102"/>
      <c r="K35" s="102"/>
      <c r="L35" s="102"/>
      <c r="M35" s="102"/>
      <c r="N35" s="102"/>
      <c r="O35" s="102"/>
      <c r="P35" s="102"/>
      <c r="Q35" s="102"/>
      <c r="R35" s="10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row>
    <row r="36" spans="1:94" s="7" customFormat="1" ht="55.8" customHeight="1" x14ac:dyDescent="0.3">
      <c r="A36" s="39" t="s">
        <v>165</v>
      </c>
      <c r="B36" s="13"/>
      <c r="C36" s="27" t="s">
        <v>258</v>
      </c>
      <c r="D36" s="102"/>
      <c r="E36" s="102"/>
      <c r="F36" s="102"/>
      <c r="G36" s="102"/>
      <c r="H36" s="102"/>
      <c r="I36" s="102"/>
      <c r="J36" s="102"/>
      <c r="K36" s="102"/>
      <c r="L36" s="102"/>
      <c r="M36" s="102"/>
      <c r="N36" s="102"/>
      <c r="O36" s="102"/>
      <c r="P36" s="102"/>
      <c r="Q36" s="102"/>
      <c r="R36" s="10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row>
    <row r="37" spans="1:94" s="7" customFormat="1" ht="22.2" customHeight="1" x14ac:dyDescent="0.3">
      <c r="A37" s="110" t="s">
        <v>166</v>
      </c>
      <c r="B37" s="13"/>
      <c r="C37" s="27"/>
      <c r="D37" s="102"/>
      <c r="E37" s="102"/>
      <c r="F37" s="102"/>
      <c r="G37" s="102"/>
      <c r="H37" s="102"/>
      <c r="I37" s="102"/>
      <c r="J37" s="102"/>
      <c r="K37" s="102"/>
      <c r="L37" s="102"/>
      <c r="M37" s="102"/>
      <c r="N37" s="102"/>
      <c r="O37" s="102"/>
      <c r="P37" s="102"/>
      <c r="Q37" s="102"/>
      <c r="R37" s="10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row>
    <row r="38" spans="1:94" s="7" customFormat="1" ht="51" customHeight="1" x14ac:dyDescent="0.3">
      <c r="A38" s="53" t="s">
        <v>480</v>
      </c>
      <c r="B38" s="13"/>
      <c r="C38" s="27" t="s">
        <v>258</v>
      </c>
      <c r="D38" s="102"/>
      <c r="E38" s="102"/>
      <c r="F38" s="102"/>
      <c r="G38" s="102"/>
      <c r="H38" s="102"/>
      <c r="I38" s="102"/>
      <c r="J38" s="102"/>
      <c r="K38" s="102"/>
      <c r="L38" s="102"/>
      <c r="M38" s="102"/>
      <c r="N38" s="102"/>
      <c r="O38" s="102"/>
      <c r="P38" s="102"/>
      <c r="Q38" s="102"/>
      <c r="R38" s="10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row>
    <row r="39" spans="1:94" s="7" customFormat="1" ht="48" customHeight="1" x14ac:dyDescent="0.3">
      <c r="A39" s="53" t="s">
        <v>483</v>
      </c>
      <c r="B39" s="13"/>
      <c r="C39" s="27" t="s">
        <v>258</v>
      </c>
      <c r="D39" s="102"/>
      <c r="E39" s="102"/>
      <c r="F39" s="102"/>
      <c r="G39" s="102"/>
      <c r="H39" s="102"/>
      <c r="I39" s="102"/>
      <c r="J39" s="102"/>
      <c r="K39" s="102"/>
      <c r="L39" s="102"/>
      <c r="M39" s="102"/>
      <c r="N39" s="102"/>
      <c r="O39" s="102"/>
      <c r="P39" s="102"/>
      <c r="Q39" s="102"/>
      <c r="R39" s="10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row>
    <row r="40" spans="1:94" s="7" customFormat="1" ht="48" customHeight="1" x14ac:dyDescent="0.3">
      <c r="A40" s="10" t="s">
        <v>490</v>
      </c>
      <c r="B40" s="13"/>
      <c r="C40" s="94" t="s">
        <v>257</v>
      </c>
      <c r="D40" s="102"/>
      <c r="E40" s="102"/>
      <c r="F40" s="102"/>
      <c r="G40" s="102"/>
      <c r="H40" s="102"/>
      <c r="I40" s="102"/>
      <c r="J40" s="102"/>
      <c r="K40" s="102"/>
      <c r="L40" s="102"/>
      <c r="M40" s="102"/>
      <c r="N40" s="102"/>
      <c r="O40" s="102"/>
      <c r="P40" s="102"/>
      <c r="Q40" s="102"/>
      <c r="R40" s="10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row>
    <row r="41" spans="1:94" s="7" customFormat="1" ht="48" customHeight="1" x14ac:dyDescent="0.3">
      <c r="A41" s="53" t="s">
        <v>491</v>
      </c>
      <c r="B41" s="13"/>
      <c r="C41" s="94" t="s">
        <v>257</v>
      </c>
      <c r="D41" s="102"/>
      <c r="E41" s="102"/>
      <c r="F41" s="102"/>
      <c r="G41" s="102"/>
      <c r="H41" s="102"/>
      <c r="I41" s="102"/>
      <c r="J41" s="102"/>
      <c r="K41" s="102"/>
      <c r="L41" s="102"/>
      <c r="M41" s="102"/>
      <c r="N41" s="102"/>
      <c r="O41" s="102"/>
      <c r="P41" s="102"/>
      <c r="Q41" s="102"/>
      <c r="R41" s="10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row>
    <row r="42" spans="1:94" s="7" customFormat="1" ht="48" customHeight="1" x14ac:dyDescent="0.3">
      <c r="A42" s="65" t="s">
        <v>167</v>
      </c>
      <c r="B42" s="13"/>
      <c r="C42" s="94" t="s">
        <v>257</v>
      </c>
      <c r="D42" s="102"/>
      <c r="E42" s="102"/>
      <c r="F42" s="102"/>
      <c r="G42" s="102"/>
      <c r="H42" s="102"/>
      <c r="I42" s="102"/>
      <c r="J42" s="102"/>
      <c r="K42" s="102"/>
      <c r="L42" s="102"/>
      <c r="M42" s="102"/>
      <c r="N42" s="102"/>
      <c r="O42" s="102"/>
      <c r="P42" s="102"/>
      <c r="Q42" s="102"/>
      <c r="R42" s="10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row>
    <row r="43" spans="1:94" s="7" customFormat="1" ht="22.2" customHeight="1" x14ac:dyDescent="0.3">
      <c r="A43" s="65" t="s">
        <v>498</v>
      </c>
      <c r="B43" s="13"/>
      <c r="C43" s="94"/>
      <c r="D43" s="102"/>
      <c r="E43" s="102"/>
      <c r="F43" s="102"/>
      <c r="G43" s="102"/>
      <c r="H43" s="102"/>
      <c r="I43" s="102"/>
      <c r="J43" s="102"/>
      <c r="K43" s="102"/>
      <c r="L43" s="102"/>
      <c r="M43" s="102"/>
      <c r="N43" s="102"/>
      <c r="O43" s="102"/>
      <c r="P43" s="102"/>
      <c r="Q43" s="102"/>
      <c r="R43" s="10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row>
    <row r="44" spans="1:94" s="7" customFormat="1" ht="48" customHeight="1" x14ac:dyDescent="0.3">
      <c r="A44" s="65" t="s">
        <v>536</v>
      </c>
      <c r="B44" s="13"/>
      <c r="C44" s="94" t="s">
        <v>257</v>
      </c>
      <c r="D44" s="102"/>
      <c r="E44" s="102"/>
      <c r="F44" s="102"/>
      <c r="G44" s="102"/>
      <c r="H44" s="102"/>
      <c r="I44" s="102"/>
      <c r="J44" s="102"/>
      <c r="K44" s="102"/>
      <c r="L44" s="102"/>
      <c r="M44" s="102"/>
      <c r="N44" s="102"/>
      <c r="O44" s="102"/>
      <c r="P44" s="102"/>
      <c r="Q44" s="102"/>
      <c r="R44" s="10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row>
    <row r="45" spans="1:94" s="7" customFormat="1" ht="22.2" customHeight="1" x14ac:dyDescent="0.3">
      <c r="A45" s="65" t="s">
        <v>499</v>
      </c>
      <c r="B45" s="13"/>
      <c r="C45" s="94"/>
      <c r="D45" s="102"/>
      <c r="E45" s="102"/>
      <c r="F45" s="102"/>
      <c r="G45" s="102"/>
      <c r="H45" s="102"/>
      <c r="I45" s="102"/>
      <c r="J45" s="102"/>
      <c r="K45" s="102"/>
      <c r="L45" s="102"/>
      <c r="M45" s="102"/>
      <c r="N45" s="102"/>
      <c r="O45" s="102"/>
      <c r="P45" s="102"/>
      <c r="Q45" s="102"/>
      <c r="R45" s="10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row>
    <row r="46" spans="1:94" s="7" customFormat="1" ht="22.2" customHeight="1" x14ac:dyDescent="0.3">
      <c r="A46" s="65" t="s">
        <v>500</v>
      </c>
      <c r="B46" s="13"/>
      <c r="C46" s="94"/>
      <c r="D46" s="102"/>
      <c r="E46" s="102"/>
      <c r="F46" s="102"/>
      <c r="G46" s="102"/>
      <c r="H46" s="102"/>
      <c r="I46" s="102"/>
      <c r="J46" s="102"/>
      <c r="K46" s="102"/>
      <c r="L46" s="102"/>
      <c r="M46" s="102"/>
      <c r="N46" s="102"/>
      <c r="O46" s="102"/>
      <c r="P46" s="102"/>
      <c r="Q46" s="102"/>
      <c r="R46" s="10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row>
    <row r="47" spans="1:94" s="7" customFormat="1" ht="22.2" customHeight="1" x14ac:dyDescent="0.3">
      <c r="A47" s="65" t="s">
        <v>501</v>
      </c>
      <c r="B47" s="13"/>
      <c r="C47" s="94"/>
      <c r="D47" s="102"/>
      <c r="E47" s="102"/>
      <c r="F47" s="102"/>
      <c r="G47" s="102"/>
      <c r="H47" s="102"/>
      <c r="I47" s="102"/>
      <c r="J47" s="102"/>
      <c r="K47" s="102"/>
      <c r="L47" s="102"/>
      <c r="M47" s="102"/>
      <c r="N47" s="102"/>
      <c r="O47" s="102"/>
      <c r="P47" s="102"/>
      <c r="Q47" s="102"/>
      <c r="R47" s="10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row>
    <row r="48" spans="1:94" s="7" customFormat="1" ht="22.2" customHeight="1" x14ac:dyDescent="0.3">
      <c r="A48" s="65" t="s">
        <v>502</v>
      </c>
      <c r="B48" s="13"/>
      <c r="C48" s="94"/>
      <c r="D48" s="102"/>
      <c r="E48" s="102"/>
      <c r="F48" s="102"/>
      <c r="G48" s="102"/>
      <c r="H48" s="102"/>
      <c r="I48" s="102"/>
      <c r="J48" s="102"/>
      <c r="K48" s="102"/>
      <c r="L48" s="102"/>
      <c r="M48" s="102"/>
      <c r="N48" s="102"/>
      <c r="O48" s="102"/>
      <c r="P48" s="102"/>
      <c r="Q48" s="102"/>
      <c r="R48" s="10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row>
    <row r="49" spans="1:94" s="7" customFormat="1" ht="72" customHeight="1" x14ac:dyDescent="0.3">
      <c r="A49" s="65" t="s">
        <v>503</v>
      </c>
      <c r="B49" s="13"/>
      <c r="C49" s="94" t="s">
        <v>257</v>
      </c>
      <c r="D49" s="102"/>
      <c r="E49" s="102"/>
      <c r="F49" s="102"/>
      <c r="G49" s="102"/>
      <c r="H49" s="102"/>
      <c r="I49" s="102"/>
      <c r="J49" s="102"/>
      <c r="K49" s="102"/>
      <c r="L49" s="102"/>
      <c r="M49" s="102"/>
      <c r="N49" s="102"/>
      <c r="O49" s="102"/>
      <c r="P49" s="102"/>
      <c r="Q49" s="102"/>
      <c r="R49" s="10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2"/>
      <c r="CK49" s="142"/>
      <c r="CL49" s="142"/>
      <c r="CM49" s="142"/>
      <c r="CN49" s="142"/>
      <c r="CO49" s="142"/>
      <c r="CP49" s="142"/>
    </row>
    <row r="50" spans="1:94" s="3" customFormat="1" ht="88.8" customHeight="1" x14ac:dyDescent="0.3">
      <c r="A50" s="65" t="s">
        <v>477</v>
      </c>
      <c r="B50" s="13"/>
      <c r="C50" s="94" t="s">
        <v>257</v>
      </c>
      <c r="D50" s="26"/>
      <c r="E50" s="26"/>
      <c r="F50" s="26"/>
      <c r="G50" s="26"/>
      <c r="H50" s="26"/>
      <c r="I50" s="26"/>
      <c r="J50" s="26"/>
      <c r="K50" s="26"/>
      <c r="L50" s="26"/>
      <c r="M50" s="26"/>
      <c r="N50" s="26"/>
      <c r="O50" s="26"/>
      <c r="P50" s="26"/>
      <c r="Q50" s="26"/>
      <c r="R50" s="26"/>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row>
    <row r="51" spans="1:94" s="3" customFormat="1" ht="48" customHeight="1" x14ac:dyDescent="0.3">
      <c r="A51" s="65" t="s">
        <v>479</v>
      </c>
      <c r="B51" s="13"/>
      <c r="C51" s="94" t="s">
        <v>257</v>
      </c>
      <c r="D51" s="26"/>
      <c r="E51" s="26"/>
      <c r="F51" s="26"/>
      <c r="G51" s="26"/>
      <c r="H51" s="26"/>
      <c r="I51" s="26"/>
      <c r="J51" s="26"/>
      <c r="K51" s="26"/>
      <c r="L51" s="26"/>
      <c r="M51" s="26"/>
      <c r="N51" s="26"/>
      <c r="O51" s="26"/>
      <c r="P51" s="26"/>
      <c r="Q51" s="26"/>
      <c r="R51" s="26"/>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row>
    <row r="52" spans="1:94" s="3" customFormat="1" ht="48" customHeight="1" x14ac:dyDescent="0.3">
      <c r="A52" s="39" t="s">
        <v>482</v>
      </c>
      <c r="B52" s="13"/>
      <c r="C52" s="94" t="s">
        <v>257</v>
      </c>
      <c r="D52" s="26"/>
      <c r="E52" s="26"/>
      <c r="F52" s="26"/>
      <c r="G52" s="26"/>
      <c r="H52" s="26"/>
      <c r="I52" s="26"/>
      <c r="J52" s="26"/>
      <c r="K52" s="26"/>
      <c r="L52" s="26"/>
      <c r="M52" s="26"/>
      <c r="N52" s="26"/>
      <c r="O52" s="26"/>
      <c r="P52" s="26"/>
      <c r="Q52" s="26"/>
      <c r="R52" s="26"/>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row>
    <row r="53" spans="1:94" s="3" customFormat="1" ht="33.6" customHeight="1" x14ac:dyDescent="0.3">
      <c r="A53" s="40" t="s">
        <v>504</v>
      </c>
      <c r="B53" s="218"/>
      <c r="C53" s="94"/>
      <c r="D53" s="26"/>
      <c r="E53" s="26"/>
      <c r="F53" s="26"/>
      <c r="G53" s="26"/>
      <c r="H53" s="26"/>
      <c r="I53" s="26"/>
      <c r="J53" s="26"/>
      <c r="K53" s="26"/>
      <c r="L53" s="26"/>
      <c r="M53" s="26"/>
      <c r="N53" s="26"/>
      <c r="O53" s="26"/>
      <c r="P53" s="26"/>
      <c r="Q53" s="26"/>
      <c r="R53" s="26"/>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123"/>
    </row>
    <row r="54" spans="1:94" s="3" customFormat="1" ht="31.2" customHeight="1" x14ac:dyDescent="0.3">
      <c r="A54" s="39" t="s">
        <v>505</v>
      </c>
      <c r="B54" s="13"/>
      <c r="C54" s="94" t="s">
        <v>179</v>
      </c>
      <c r="D54" s="26"/>
      <c r="E54" s="26"/>
      <c r="F54" s="26"/>
      <c r="G54" s="26"/>
      <c r="H54" s="26"/>
      <c r="I54" s="26"/>
      <c r="J54" s="26"/>
      <c r="K54" s="26"/>
      <c r="L54" s="26"/>
      <c r="M54" s="26"/>
      <c r="N54" s="26"/>
      <c r="O54" s="26"/>
      <c r="P54" s="26"/>
      <c r="Q54" s="26"/>
      <c r="R54" s="26"/>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row>
    <row r="55" spans="1:94" ht="36.6" customHeight="1" x14ac:dyDescent="0.3">
      <c r="A55" s="39" t="s">
        <v>506</v>
      </c>
      <c r="B55" s="13"/>
      <c r="C55" s="108" t="s">
        <v>179</v>
      </c>
    </row>
    <row r="56" spans="1:94" ht="22.2" customHeight="1" x14ac:dyDescent="0.3">
      <c r="A56" s="39" t="s">
        <v>507</v>
      </c>
      <c r="B56" s="13"/>
    </row>
    <row r="57" spans="1:94" ht="22.2" customHeight="1" x14ac:dyDescent="0.3">
      <c r="A57" s="39" t="s">
        <v>508</v>
      </c>
      <c r="B57" s="13"/>
    </row>
    <row r="58" spans="1:94" x14ac:dyDescent="0.3">
      <c r="B58" s="108"/>
      <c r="C58" s="14"/>
      <c r="R58" s="15"/>
    </row>
  </sheetData>
  <sheetProtection algorithmName="SHA-512" hashValue="C46I5LsodHcxoSNzGk61v0C4aUGJOdWnUSS9mmqy51IiqtA6Yhe34AwrvOeQwpNffk5ddJ0ibAAqKtzNgTXZzw==" saltValue="BuWsj5KlahpZ3YEAXbGVag==" spinCount="100000" sheet="1" selectLockedCells="1"/>
  <mergeCells count="2">
    <mergeCell ref="B6:C6"/>
    <mergeCell ref="B7:C7"/>
  </mergeCells>
  <dataValidations count="1">
    <dataValidation type="list" allowBlank="1" showInputMessage="1" showErrorMessage="1" sqref="B11:B57">
      <formula1>$J$11:$J$13</formula1>
    </dataValidation>
  </dataValidations>
  <pageMargins left="0.7" right="0.7" top="0.7" bottom="0.75" header="0.3" footer="0.3"/>
  <pageSetup orientation="portrait" verticalDpi="0" r:id="rId1"/>
  <headerFooter>
    <oddHeader xml:space="preserve">&amp;LCDBG-CV EMERGENCY AND TRANSITIONAL HOUSING APPLICATION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7"/>
  <sheetViews>
    <sheetView zoomScaleNormal="100" workbookViewId="0">
      <selection activeCell="B13" sqref="B13:C13"/>
    </sheetView>
  </sheetViews>
  <sheetFormatPr defaultRowHeight="14.4" x14ac:dyDescent="0.3"/>
  <cols>
    <col min="1" max="1" width="46.6640625" style="14" customWidth="1"/>
    <col min="2" max="2" width="42" style="37" customWidth="1"/>
    <col min="3" max="3" width="19.5546875" style="37" customWidth="1"/>
    <col min="4" max="12" width="8.88671875" style="14"/>
    <col min="13" max="13" width="8.88671875" style="15"/>
    <col min="14" max="14" width="0" style="15" hidden="1" customWidth="1"/>
    <col min="15" max="62" width="8.88671875" style="15"/>
  </cols>
  <sheetData>
    <row r="1" spans="1:62" s="117" customFormat="1" ht="50.4" customHeight="1" x14ac:dyDescent="0.3">
      <c r="A1" s="18" t="s">
        <v>303</v>
      </c>
      <c r="B1" s="37"/>
      <c r="C1" s="37"/>
      <c r="D1" s="14"/>
      <c r="E1" s="14"/>
      <c r="F1" s="14"/>
      <c r="G1" s="14"/>
      <c r="H1" s="14"/>
      <c r="I1" s="14"/>
      <c r="J1" s="14"/>
      <c r="K1" s="14"/>
      <c r="L1" s="14"/>
      <c r="M1" s="14"/>
      <c r="N1" s="14"/>
      <c r="O1" s="14"/>
      <c r="P1" s="14"/>
      <c r="Q1" s="14"/>
      <c r="R1" s="14"/>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row>
    <row r="2" spans="1:62" s="117" customFormat="1" x14ac:dyDescent="0.3">
      <c r="A2" s="14"/>
      <c r="B2" s="37"/>
      <c r="C2" s="37"/>
      <c r="D2" s="14"/>
      <c r="E2" s="14"/>
      <c r="F2" s="14"/>
      <c r="G2" s="14"/>
      <c r="H2" s="14"/>
      <c r="I2" s="14"/>
      <c r="J2" s="14"/>
      <c r="K2" s="14"/>
      <c r="L2" s="14"/>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row>
    <row r="3" spans="1:62" s="117" customFormat="1" ht="22.2" customHeight="1" x14ac:dyDescent="0.3">
      <c r="A3" s="14" t="s">
        <v>182</v>
      </c>
      <c r="B3" s="113">
        <f>'2 Checklist'!B6</f>
        <v>0</v>
      </c>
      <c r="C3" s="37"/>
      <c r="D3" s="14"/>
      <c r="E3" s="14"/>
      <c r="F3" s="14"/>
      <c r="G3" s="14"/>
      <c r="H3" s="14"/>
      <c r="I3" s="14"/>
      <c r="J3" s="14"/>
      <c r="K3" s="14"/>
      <c r="L3" s="14"/>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row>
    <row r="4" spans="1:62" s="117" customFormat="1" ht="22.2" customHeight="1" x14ac:dyDescent="0.3">
      <c r="A4" s="14" t="s">
        <v>19</v>
      </c>
      <c r="B4" s="113">
        <f>'1 Cover page'!C37</f>
        <v>0</v>
      </c>
      <c r="C4" s="37"/>
      <c r="D4" s="14"/>
      <c r="E4" s="14"/>
      <c r="F4" s="14"/>
      <c r="G4" s="14"/>
      <c r="H4" s="14"/>
      <c r="I4" s="14"/>
      <c r="J4" s="14"/>
      <c r="K4" s="14"/>
      <c r="L4" s="14"/>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row>
    <row r="5" spans="1:62" s="117" customFormat="1" x14ac:dyDescent="0.3">
      <c r="A5" s="14"/>
      <c r="B5" s="38"/>
      <c r="C5" s="37"/>
      <c r="D5" s="14"/>
      <c r="E5" s="14"/>
      <c r="F5" s="14"/>
      <c r="G5" s="14"/>
      <c r="H5" s="14"/>
      <c r="I5" s="14"/>
      <c r="J5" s="14"/>
      <c r="K5" s="14"/>
      <c r="L5" s="14"/>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62" s="101" customFormat="1" ht="36" customHeight="1" x14ac:dyDescent="0.3">
      <c r="A6" s="306" t="s">
        <v>149</v>
      </c>
      <c r="B6" s="306"/>
      <c r="C6" s="72"/>
      <c r="D6" s="39"/>
      <c r="E6" s="39"/>
      <c r="F6" s="39"/>
      <c r="G6" s="39"/>
      <c r="H6" s="39"/>
      <c r="I6" s="39"/>
      <c r="J6" s="39"/>
      <c r="K6" s="39"/>
      <c r="L6" s="39"/>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row>
    <row r="7" spans="1:62" s="101" customFormat="1" ht="43.2" customHeight="1" x14ac:dyDescent="0.3">
      <c r="A7" s="307" t="s">
        <v>153</v>
      </c>
      <c r="B7" s="307"/>
      <c r="C7" s="72"/>
      <c r="D7" s="39"/>
      <c r="E7" s="39"/>
      <c r="F7" s="39"/>
      <c r="G7" s="39"/>
      <c r="H7" s="39"/>
      <c r="I7" s="39"/>
      <c r="J7" s="39"/>
      <c r="K7" s="39"/>
      <c r="L7" s="39"/>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row>
    <row r="8" spans="1:62" s="101" customFormat="1" x14ac:dyDescent="0.3">
      <c r="A8" s="40" t="s">
        <v>34</v>
      </c>
      <c r="B8" s="72"/>
      <c r="C8" s="72"/>
      <c r="D8" s="39"/>
      <c r="E8" s="39"/>
      <c r="F8" s="39"/>
      <c r="G8" s="39"/>
      <c r="H8" s="39"/>
      <c r="I8" s="39"/>
      <c r="J8" s="39"/>
      <c r="K8" s="39"/>
      <c r="L8" s="39"/>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row>
    <row r="9" spans="1:62" s="8" customFormat="1" ht="22.8" customHeight="1" x14ac:dyDescent="0.3">
      <c r="A9" s="39" t="s">
        <v>162</v>
      </c>
      <c r="B9" s="308"/>
      <c r="C9" s="304"/>
      <c r="D9" s="39"/>
      <c r="E9" s="39"/>
      <c r="F9" s="39"/>
      <c r="G9" s="39"/>
      <c r="H9" s="39"/>
      <c r="I9" s="39"/>
      <c r="J9" s="39"/>
      <c r="K9" s="39"/>
      <c r="L9" s="39"/>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row>
    <row r="10" spans="1:62" s="8" customFormat="1" ht="22.8" customHeight="1" x14ac:dyDescent="0.3">
      <c r="A10" s="39" t="s">
        <v>160</v>
      </c>
      <c r="B10" s="308"/>
      <c r="C10" s="304"/>
      <c r="D10" s="39"/>
      <c r="E10" s="39"/>
      <c r="F10" s="39"/>
      <c r="G10" s="39"/>
      <c r="H10" s="39"/>
      <c r="I10" s="39"/>
      <c r="J10" s="39"/>
      <c r="K10" s="39"/>
      <c r="L10" s="39"/>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row>
    <row r="11" spans="1:62" s="8" customFormat="1" ht="22.8" customHeight="1" x14ac:dyDescent="0.3">
      <c r="A11" s="39" t="s">
        <v>161</v>
      </c>
      <c r="B11" s="308"/>
      <c r="C11" s="304"/>
      <c r="D11" s="39"/>
      <c r="E11" s="39"/>
      <c r="F11" s="39"/>
      <c r="G11" s="39"/>
      <c r="H11" s="39"/>
      <c r="I11" s="39"/>
      <c r="J11" s="39"/>
      <c r="K11" s="39"/>
      <c r="L11" s="39"/>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row>
    <row r="12" spans="1:62" s="8" customFormat="1" x14ac:dyDescent="0.3">
      <c r="A12" s="39"/>
      <c r="B12" s="72"/>
      <c r="C12" s="72"/>
      <c r="D12" s="39"/>
      <c r="E12" s="39"/>
      <c r="F12" s="39"/>
      <c r="G12" s="39"/>
      <c r="H12" s="39"/>
      <c r="I12" s="39"/>
      <c r="J12" s="39"/>
      <c r="K12" s="39"/>
      <c r="L12" s="39"/>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row>
    <row r="13" spans="1:62" s="8" customFormat="1" ht="42.6" customHeight="1" x14ac:dyDescent="0.3">
      <c r="A13" s="39" t="s">
        <v>210</v>
      </c>
      <c r="B13" s="303"/>
      <c r="C13" s="304"/>
      <c r="D13" s="39"/>
      <c r="E13" s="39"/>
      <c r="F13" s="39"/>
      <c r="G13" s="39"/>
      <c r="H13" s="39"/>
      <c r="I13" s="39"/>
      <c r="J13" s="39"/>
      <c r="K13" s="39"/>
      <c r="L13" s="39"/>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row>
    <row r="14" spans="1:62" s="8" customFormat="1" x14ac:dyDescent="0.3">
      <c r="A14" s="39"/>
      <c r="B14" s="41"/>
      <c r="C14" s="72"/>
      <c r="D14" s="39"/>
      <c r="E14" s="39"/>
      <c r="F14" s="39"/>
      <c r="G14" s="39"/>
      <c r="H14" s="39"/>
      <c r="I14" s="39"/>
      <c r="J14" s="39"/>
      <c r="K14" s="39"/>
      <c r="L14" s="39"/>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row>
    <row r="15" spans="1:62" s="8" customFormat="1" x14ac:dyDescent="0.3">
      <c r="A15" s="40" t="s">
        <v>454</v>
      </c>
      <c r="B15" s="72"/>
      <c r="C15" s="72"/>
      <c r="D15" s="39"/>
      <c r="E15" s="39"/>
      <c r="F15" s="39"/>
      <c r="G15" s="39"/>
      <c r="H15" s="39"/>
      <c r="I15" s="39"/>
      <c r="J15" s="39"/>
      <c r="K15" s="39"/>
      <c r="L15" s="39"/>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row>
    <row r="16" spans="1:62" s="8" customFormat="1" ht="22.8" customHeight="1" x14ac:dyDescent="0.3">
      <c r="A16" s="39" t="s">
        <v>10</v>
      </c>
      <c r="B16" s="305"/>
      <c r="C16" s="305"/>
      <c r="D16" s="39"/>
      <c r="E16" s="39"/>
      <c r="F16" s="39"/>
      <c r="G16" s="39"/>
      <c r="H16" s="39"/>
      <c r="I16" s="39"/>
      <c r="J16" s="39"/>
      <c r="K16" s="39"/>
      <c r="L16" s="39"/>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row>
    <row r="17" spans="1:62" s="8" customFormat="1" ht="22.8" customHeight="1" x14ac:dyDescent="0.3">
      <c r="A17" s="39" t="s">
        <v>30</v>
      </c>
      <c r="B17" s="305"/>
      <c r="C17" s="305"/>
      <c r="D17" s="39"/>
      <c r="E17" s="39"/>
      <c r="F17" s="39"/>
      <c r="G17" s="39"/>
      <c r="H17" s="39"/>
      <c r="I17" s="39"/>
      <c r="J17" s="39"/>
      <c r="K17" s="39"/>
      <c r="L17" s="39"/>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row>
    <row r="18" spans="1:62" s="8" customFormat="1" ht="22.8" customHeight="1" x14ac:dyDescent="0.3">
      <c r="A18" s="10" t="s">
        <v>3</v>
      </c>
      <c r="B18" s="305"/>
      <c r="C18" s="305"/>
      <c r="D18" s="39"/>
      <c r="E18" s="39"/>
      <c r="F18" s="39"/>
      <c r="G18" s="39"/>
      <c r="H18" s="39"/>
      <c r="I18" s="39"/>
      <c r="J18" s="39"/>
      <c r="K18" s="39"/>
      <c r="L18" s="39"/>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row>
    <row r="19" spans="1:62" s="8" customFormat="1" ht="22.8" customHeight="1" x14ac:dyDescent="0.3">
      <c r="A19" s="10" t="s">
        <v>4</v>
      </c>
      <c r="B19" s="305"/>
      <c r="C19" s="305"/>
      <c r="D19" s="39"/>
      <c r="E19" s="39"/>
      <c r="F19" s="39"/>
      <c r="G19" s="39"/>
      <c r="H19" s="39"/>
      <c r="I19" s="39"/>
      <c r="J19" s="39"/>
      <c r="K19" s="39"/>
      <c r="L19" s="39"/>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row>
    <row r="20" spans="1:62" s="8" customFormat="1" ht="22.8" customHeight="1" x14ac:dyDescent="0.3">
      <c r="A20" s="10" t="s">
        <v>5</v>
      </c>
      <c r="B20" s="305"/>
      <c r="C20" s="305"/>
      <c r="D20" s="39"/>
      <c r="E20" s="39"/>
      <c r="F20" s="39"/>
      <c r="G20" s="39"/>
      <c r="H20" s="39"/>
      <c r="I20" s="39"/>
      <c r="J20" s="39"/>
      <c r="K20" s="39"/>
      <c r="L20" s="39"/>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row>
    <row r="21" spans="1:62" s="8" customFormat="1" ht="22.8" customHeight="1" x14ac:dyDescent="0.3">
      <c r="A21" s="10" t="s">
        <v>103</v>
      </c>
      <c r="B21" s="305"/>
      <c r="C21" s="305"/>
      <c r="D21" s="39"/>
      <c r="E21" s="39"/>
      <c r="F21" s="39"/>
      <c r="G21" s="39"/>
      <c r="H21" s="39"/>
      <c r="I21" s="39"/>
      <c r="J21" s="39"/>
      <c r="K21" s="39"/>
      <c r="L21" s="39"/>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row>
    <row r="22" spans="1:62" s="8" customFormat="1" ht="22.8" customHeight="1" x14ac:dyDescent="0.3">
      <c r="A22" s="10" t="s">
        <v>133</v>
      </c>
      <c r="B22" s="305"/>
      <c r="C22" s="305"/>
      <c r="D22" s="39"/>
      <c r="E22" s="39"/>
      <c r="F22" s="39"/>
      <c r="G22" s="39"/>
      <c r="H22" s="39"/>
      <c r="I22" s="39"/>
      <c r="J22" s="39"/>
      <c r="K22" s="39"/>
      <c r="L22" s="39"/>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row>
    <row r="23" spans="1:62" x14ac:dyDescent="0.3">
      <c r="A23" s="10"/>
      <c r="B23" s="42"/>
    </row>
    <row r="24" spans="1:62" s="8" customFormat="1" ht="64.2" customHeight="1" x14ac:dyDescent="0.3">
      <c r="A24" s="10" t="s">
        <v>455</v>
      </c>
      <c r="B24" s="305"/>
      <c r="C24" s="305"/>
      <c r="D24" s="39"/>
      <c r="E24" s="39"/>
      <c r="F24" s="39"/>
      <c r="G24" s="39"/>
      <c r="H24" s="39"/>
      <c r="I24" s="39"/>
      <c r="J24" s="39"/>
      <c r="K24" s="39"/>
      <c r="L24" s="39"/>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row>
    <row r="25" spans="1:62" s="8" customFormat="1" x14ac:dyDescent="0.3">
      <c r="A25" s="10"/>
      <c r="B25" s="43"/>
      <c r="C25" s="9"/>
      <c r="D25" s="39"/>
      <c r="E25" s="39"/>
      <c r="F25" s="39"/>
      <c r="G25" s="39"/>
      <c r="H25" s="39"/>
      <c r="I25" s="39"/>
      <c r="J25" s="39"/>
      <c r="K25" s="39"/>
      <c r="L25" s="39"/>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row>
    <row r="26" spans="1:62" s="8" customFormat="1" ht="57.6" x14ac:dyDescent="0.3">
      <c r="A26" s="10" t="s">
        <v>197</v>
      </c>
      <c r="B26" s="305"/>
      <c r="C26" s="305"/>
      <c r="D26" s="39"/>
      <c r="E26" s="39"/>
      <c r="F26" s="39"/>
      <c r="G26" s="39"/>
      <c r="H26" s="39"/>
      <c r="I26" s="39"/>
      <c r="J26" s="39"/>
      <c r="K26" s="39"/>
      <c r="L26" s="39"/>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row>
    <row r="28" spans="1:62" x14ac:dyDescent="0.3">
      <c r="A28" s="35" t="s">
        <v>32</v>
      </c>
    </row>
    <row r="29" spans="1:62" s="8" customFormat="1" ht="22.8" customHeight="1" x14ac:dyDescent="0.3">
      <c r="A29" s="39" t="s">
        <v>33</v>
      </c>
      <c r="B29" s="96"/>
      <c r="C29" s="72"/>
      <c r="D29" s="39"/>
      <c r="E29" s="39"/>
      <c r="F29" s="39"/>
      <c r="G29" s="39"/>
      <c r="H29" s="39"/>
      <c r="I29" s="39"/>
      <c r="J29" s="39"/>
      <c r="K29" s="39"/>
      <c r="L29" s="39"/>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row>
    <row r="30" spans="1:62" s="8" customFormat="1" ht="22.8" customHeight="1" x14ac:dyDescent="0.3">
      <c r="A30" s="39" t="s">
        <v>35</v>
      </c>
      <c r="B30" s="47"/>
      <c r="C30" s="72"/>
      <c r="D30" s="39"/>
      <c r="E30" s="39"/>
      <c r="F30" s="39"/>
      <c r="G30" s="39"/>
      <c r="H30" s="39"/>
      <c r="I30" s="39"/>
      <c r="J30" s="39"/>
      <c r="K30" s="39"/>
      <c r="L30" s="39"/>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row>
    <row r="31" spans="1:62" s="8" customFormat="1" ht="52.2" customHeight="1" x14ac:dyDescent="0.3">
      <c r="A31" s="39" t="s">
        <v>36</v>
      </c>
      <c r="B31" s="305"/>
      <c r="C31" s="305"/>
      <c r="D31" s="39"/>
      <c r="E31" s="39"/>
      <c r="F31" s="39"/>
      <c r="G31" s="39"/>
      <c r="H31" s="39"/>
      <c r="I31" s="39"/>
      <c r="J31" s="39"/>
      <c r="K31" s="39"/>
      <c r="L31" s="39"/>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row>
    <row r="32" spans="1:62" s="8" customFormat="1" ht="74.400000000000006" customHeight="1" x14ac:dyDescent="0.3">
      <c r="A32" s="39" t="s">
        <v>557</v>
      </c>
      <c r="B32" s="48"/>
      <c r="C32" s="72"/>
      <c r="D32" s="39"/>
      <c r="E32" s="39"/>
      <c r="F32" s="39"/>
      <c r="G32" s="39"/>
      <c r="H32" s="39"/>
      <c r="I32" s="39"/>
      <c r="J32" s="39"/>
      <c r="K32" s="39"/>
      <c r="L32" s="39"/>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row>
    <row r="33" spans="1:62" ht="96" hidden="1" customHeight="1" x14ac:dyDescent="0.3">
      <c r="A33" s="39"/>
      <c r="B33" s="44" t="s">
        <v>118</v>
      </c>
    </row>
    <row r="34" spans="1:62" ht="96" hidden="1" customHeight="1" x14ac:dyDescent="0.3">
      <c r="A34" s="39"/>
      <c r="B34" s="44" t="s">
        <v>119</v>
      </c>
    </row>
    <row r="36" spans="1:62" x14ac:dyDescent="0.3">
      <c r="A36" s="35" t="s">
        <v>111</v>
      </c>
    </row>
    <row r="37" spans="1:62" x14ac:dyDescent="0.3">
      <c r="A37" s="19" t="s">
        <v>148</v>
      </c>
    </row>
    <row r="38" spans="1:62" x14ac:dyDescent="0.3">
      <c r="A38" s="19"/>
    </row>
    <row r="39" spans="1:62" s="8" customFormat="1" ht="22.8" customHeight="1" x14ac:dyDescent="0.3">
      <c r="A39" s="39" t="s">
        <v>134</v>
      </c>
      <c r="B39" s="84"/>
      <c r="C39" s="72"/>
      <c r="D39" s="39"/>
      <c r="E39" s="39"/>
      <c r="F39" s="39"/>
      <c r="G39" s="39"/>
      <c r="H39" s="39"/>
      <c r="I39" s="39"/>
      <c r="J39" s="39"/>
      <c r="K39" s="39"/>
      <c r="L39" s="39"/>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row>
    <row r="40" spans="1:62" s="8" customFormat="1" ht="22.8" customHeight="1" x14ac:dyDescent="0.3">
      <c r="A40" s="39" t="s">
        <v>135</v>
      </c>
      <c r="B40" s="84"/>
      <c r="C40" s="72"/>
      <c r="D40" s="39"/>
      <c r="E40" s="39"/>
      <c r="F40" s="39"/>
      <c r="G40" s="39"/>
      <c r="H40" s="39"/>
      <c r="I40" s="39"/>
      <c r="J40" s="39"/>
      <c r="K40" s="39"/>
      <c r="L40" s="39"/>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row>
    <row r="41" spans="1:62" s="8" customFormat="1" ht="22.8" customHeight="1" x14ac:dyDescent="0.3">
      <c r="A41" s="39" t="s">
        <v>136</v>
      </c>
      <c r="B41" s="84"/>
      <c r="C41" s="72"/>
      <c r="D41" s="39"/>
      <c r="E41" s="39"/>
      <c r="F41" s="39"/>
      <c r="G41" s="39"/>
      <c r="H41" s="39"/>
      <c r="I41" s="39"/>
      <c r="J41" s="39"/>
      <c r="K41" s="39"/>
      <c r="L41" s="39"/>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row>
    <row r="42" spans="1:62" s="8" customFormat="1" ht="22.8" customHeight="1" x14ac:dyDescent="0.3">
      <c r="A42" s="39" t="s">
        <v>137</v>
      </c>
      <c r="B42" s="84"/>
      <c r="C42" s="72"/>
      <c r="D42" s="39"/>
      <c r="E42" s="39"/>
      <c r="F42" s="39"/>
      <c r="G42" s="39"/>
      <c r="H42" s="39"/>
      <c r="I42" s="39"/>
      <c r="J42" s="39"/>
      <c r="K42" s="39"/>
      <c r="L42" s="39"/>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row>
    <row r="43" spans="1:62" s="8" customFormat="1" ht="22.8" customHeight="1" x14ac:dyDescent="0.3">
      <c r="A43" s="39" t="s">
        <v>558</v>
      </c>
      <c r="B43" s="96"/>
      <c r="C43" s="72"/>
      <c r="D43" s="39"/>
      <c r="E43" s="39"/>
      <c r="F43" s="39"/>
      <c r="G43" s="39"/>
      <c r="H43" s="39"/>
      <c r="I43" s="39"/>
      <c r="J43" s="39"/>
      <c r="K43" s="39"/>
      <c r="L43" s="39"/>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row>
    <row r="44" spans="1:62" s="8" customFormat="1" ht="22.8" customHeight="1" x14ac:dyDescent="0.3">
      <c r="A44" s="39" t="s">
        <v>138</v>
      </c>
      <c r="B44" s="84"/>
      <c r="C44" s="72"/>
      <c r="D44" s="39"/>
      <c r="E44" s="39"/>
      <c r="F44" s="39"/>
      <c r="G44" s="39"/>
      <c r="H44" s="39"/>
      <c r="I44" s="39"/>
      <c r="J44" s="39"/>
      <c r="K44" s="39"/>
      <c r="L44" s="39"/>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row>
    <row r="45" spans="1:62" s="8" customFormat="1" ht="22.8" customHeight="1" x14ac:dyDescent="0.3">
      <c r="A45" s="39" t="s">
        <v>113</v>
      </c>
      <c r="B45" s="84"/>
      <c r="C45" s="72"/>
      <c r="D45" s="39"/>
      <c r="E45" s="39"/>
      <c r="F45" s="39"/>
      <c r="G45" s="39"/>
      <c r="H45" s="39"/>
      <c r="I45" s="39"/>
      <c r="J45" s="39"/>
      <c r="K45" s="39"/>
      <c r="L45" s="39"/>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row>
    <row r="46" spans="1:62" s="8" customFormat="1" ht="22.8" customHeight="1" x14ac:dyDescent="0.3">
      <c r="A46" s="13" t="s">
        <v>120</v>
      </c>
      <c r="B46" s="84"/>
      <c r="C46" s="72"/>
      <c r="D46" s="39"/>
      <c r="E46" s="39"/>
      <c r="F46" s="39"/>
      <c r="G46" s="39"/>
      <c r="H46" s="39"/>
      <c r="I46" s="39"/>
      <c r="J46" s="39"/>
      <c r="K46" s="39"/>
      <c r="L46" s="39"/>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row>
    <row r="47" spans="1:62" s="8" customFormat="1" ht="22.8" customHeight="1" x14ac:dyDescent="0.3">
      <c r="A47" s="13" t="s">
        <v>120</v>
      </c>
      <c r="B47" s="84"/>
      <c r="C47" s="72"/>
      <c r="D47" s="39"/>
      <c r="E47" s="39"/>
      <c r="F47" s="39"/>
      <c r="G47" s="39"/>
      <c r="H47" s="39"/>
      <c r="I47" s="39"/>
      <c r="J47" s="39"/>
      <c r="K47" s="39"/>
      <c r="L47" s="39"/>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row>
    <row r="48" spans="1:62" s="8" customFormat="1" ht="22.8" customHeight="1" x14ac:dyDescent="0.3">
      <c r="A48" s="13" t="s">
        <v>120</v>
      </c>
      <c r="B48" s="84"/>
      <c r="C48" s="72"/>
      <c r="D48" s="39"/>
      <c r="E48" s="39"/>
      <c r="F48" s="39"/>
      <c r="G48" s="39"/>
      <c r="H48" s="39"/>
      <c r="I48" s="39"/>
      <c r="J48" s="39"/>
      <c r="K48" s="39"/>
      <c r="L48" s="39"/>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row>
    <row r="49" spans="1:62" s="8" customFormat="1" ht="22.8" customHeight="1" x14ac:dyDescent="0.3">
      <c r="A49" s="25"/>
      <c r="B49" s="9"/>
      <c r="C49" s="72"/>
      <c r="D49" s="39"/>
      <c r="E49" s="39"/>
      <c r="F49" s="39"/>
      <c r="G49" s="39"/>
      <c r="H49" s="39"/>
      <c r="I49" s="39"/>
      <c r="J49" s="39"/>
      <c r="K49" s="39"/>
      <c r="L49" s="39"/>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row>
    <row r="50" spans="1:62" x14ac:dyDescent="0.3">
      <c r="A50" s="35" t="s">
        <v>352</v>
      </c>
    </row>
    <row r="51" spans="1:62" x14ac:dyDescent="0.3">
      <c r="A51" s="19" t="s">
        <v>353</v>
      </c>
    </row>
    <row r="52" spans="1:62" s="8" customFormat="1" ht="22.8" customHeight="1" x14ac:dyDescent="0.3">
      <c r="A52" s="39" t="s">
        <v>354</v>
      </c>
      <c r="B52" s="84"/>
      <c r="C52" s="72"/>
      <c r="D52" s="39"/>
      <c r="E52" s="39"/>
      <c r="F52" s="39"/>
      <c r="G52" s="39"/>
      <c r="H52" s="39"/>
      <c r="I52" s="39"/>
      <c r="J52" s="39"/>
      <c r="K52" s="39"/>
      <c r="L52" s="39"/>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row>
    <row r="53" spans="1:62" s="8" customFormat="1" ht="22.8" customHeight="1" x14ac:dyDescent="0.3">
      <c r="A53" s="39" t="s">
        <v>355</v>
      </c>
      <c r="B53" s="84"/>
      <c r="C53" s="72"/>
      <c r="D53" s="39"/>
      <c r="E53" s="39"/>
      <c r="F53" s="39"/>
      <c r="G53" s="39"/>
      <c r="H53" s="39"/>
      <c r="I53" s="39"/>
      <c r="J53" s="39"/>
      <c r="K53" s="39"/>
      <c r="L53" s="39"/>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row>
    <row r="54" spans="1:62" s="8" customFormat="1" ht="22.8" customHeight="1" x14ac:dyDescent="0.3">
      <c r="A54" s="39" t="s">
        <v>356</v>
      </c>
      <c r="B54" s="84"/>
      <c r="C54" s="72"/>
      <c r="D54" s="39"/>
      <c r="E54" s="39"/>
      <c r="F54" s="39"/>
      <c r="G54" s="39"/>
      <c r="H54" s="39"/>
      <c r="I54" s="39"/>
      <c r="J54" s="39"/>
      <c r="K54" s="39"/>
      <c r="L54" s="39"/>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row>
    <row r="55" spans="1:62" s="8" customFormat="1" ht="22.8" customHeight="1" x14ac:dyDescent="0.3">
      <c r="A55" s="39" t="s">
        <v>357</v>
      </c>
      <c r="B55" s="84"/>
      <c r="C55" s="72"/>
      <c r="D55" s="39"/>
      <c r="E55" s="39"/>
      <c r="F55" s="39"/>
      <c r="G55" s="39"/>
      <c r="H55" s="39"/>
      <c r="I55" s="39"/>
      <c r="J55" s="39"/>
      <c r="K55" s="39"/>
      <c r="L55" s="39"/>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row>
    <row r="56" spans="1:62" s="8" customFormat="1" ht="22.8" customHeight="1" x14ac:dyDescent="0.3">
      <c r="A56" s="13" t="s">
        <v>120</v>
      </c>
      <c r="B56" s="96"/>
      <c r="C56" s="72"/>
      <c r="D56" s="39"/>
      <c r="E56" s="39"/>
      <c r="F56" s="39"/>
      <c r="G56" s="39"/>
      <c r="H56" s="39"/>
      <c r="I56" s="39"/>
      <c r="J56" s="39"/>
      <c r="K56" s="39"/>
      <c r="L56" s="39"/>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row>
    <row r="57" spans="1:62" s="8" customFormat="1" ht="22.8" customHeight="1" x14ac:dyDescent="0.3">
      <c r="A57" s="13" t="s">
        <v>120</v>
      </c>
      <c r="B57" s="96"/>
      <c r="C57" s="72"/>
      <c r="D57" s="39"/>
      <c r="E57" s="39"/>
      <c r="F57" s="39"/>
      <c r="G57" s="39"/>
      <c r="H57" s="39"/>
      <c r="I57" s="39"/>
      <c r="J57" s="39"/>
      <c r="K57" s="39"/>
      <c r="L57" s="39"/>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row>
    <row r="58" spans="1:62" s="8" customFormat="1" ht="22.8" customHeight="1" x14ac:dyDescent="0.3">
      <c r="A58" s="13" t="s">
        <v>120</v>
      </c>
      <c r="B58" s="96"/>
      <c r="C58" s="72"/>
      <c r="D58" s="39"/>
      <c r="E58" s="39"/>
      <c r="F58" s="39"/>
      <c r="G58" s="39"/>
      <c r="H58" s="39"/>
      <c r="I58" s="39"/>
      <c r="J58" s="39"/>
      <c r="K58" s="39"/>
      <c r="L58" s="39"/>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row>
    <row r="59" spans="1:62" s="83" customFormat="1" ht="22.8" customHeight="1" x14ac:dyDescent="0.3">
      <c r="A59" s="25"/>
      <c r="B59" s="9"/>
      <c r="C59" s="41"/>
      <c r="D59" s="53"/>
      <c r="E59" s="53"/>
      <c r="F59" s="53"/>
      <c r="G59" s="53"/>
      <c r="H59" s="53"/>
      <c r="I59" s="53"/>
      <c r="J59" s="53"/>
      <c r="K59" s="53"/>
      <c r="L59" s="5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row>
    <row r="60" spans="1:62" s="83" customFormat="1" ht="22.8" customHeight="1" x14ac:dyDescent="0.3">
      <c r="A60" s="35" t="s">
        <v>358</v>
      </c>
      <c r="B60" s="9"/>
      <c r="C60" s="41"/>
      <c r="D60" s="53"/>
      <c r="E60" s="53"/>
      <c r="F60" s="53"/>
      <c r="G60" s="53"/>
      <c r="H60" s="53"/>
      <c r="I60" s="53"/>
      <c r="J60" s="53"/>
      <c r="K60" s="53"/>
      <c r="L60" s="5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row>
    <row r="61" spans="1:62" s="8" customFormat="1" ht="29.4" customHeight="1" x14ac:dyDescent="0.3">
      <c r="A61" s="39" t="s">
        <v>583</v>
      </c>
      <c r="B61" s="84"/>
      <c r="C61" s="72"/>
      <c r="D61" s="39"/>
      <c r="E61" s="39"/>
      <c r="F61" s="39"/>
      <c r="G61" s="39"/>
      <c r="H61" s="39"/>
      <c r="I61" s="39"/>
      <c r="J61" s="39"/>
      <c r="K61" s="39"/>
      <c r="L61" s="39"/>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row>
    <row r="62" spans="1:62" s="8" customFormat="1" ht="33.6" customHeight="1" x14ac:dyDescent="0.3">
      <c r="A62" s="25" t="s">
        <v>158</v>
      </c>
      <c r="B62" s="84"/>
      <c r="C62" s="72"/>
      <c r="D62" s="39"/>
      <c r="E62" s="39"/>
      <c r="F62" s="39"/>
      <c r="G62" s="39"/>
      <c r="H62" s="39"/>
      <c r="I62" s="39"/>
      <c r="J62" s="39"/>
      <c r="K62" s="39"/>
      <c r="L62" s="39"/>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row>
    <row r="63" spans="1:62" s="8" customFormat="1" ht="57.6" x14ac:dyDescent="0.3">
      <c r="A63" s="25" t="s">
        <v>456</v>
      </c>
      <c r="B63" s="84"/>
      <c r="C63" s="72"/>
      <c r="D63" s="39"/>
      <c r="E63" s="39"/>
      <c r="F63" s="39"/>
      <c r="G63" s="39"/>
      <c r="H63" s="39"/>
      <c r="I63" s="39"/>
      <c r="J63" s="39"/>
      <c r="K63" s="39"/>
      <c r="L63" s="39"/>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row>
    <row r="64" spans="1:62" ht="71.400000000000006" hidden="1" customHeight="1" x14ac:dyDescent="0.3">
      <c r="A64" s="45"/>
      <c r="B64" s="46" t="s">
        <v>118</v>
      </c>
    </row>
    <row r="65" spans="1:62" ht="71.400000000000006" hidden="1" customHeight="1" x14ac:dyDescent="0.3">
      <c r="A65" s="45"/>
      <c r="B65" s="46" t="s">
        <v>119</v>
      </c>
    </row>
    <row r="66" spans="1:62" ht="1.8" customHeight="1" x14ac:dyDescent="0.3"/>
    <row r="67" spans="1:62" ht="1.8" customHeight="1" x14ac:dyDescent="0.3"/>
    <row r="68" spans="1:62" ht="15" customHeight="1" x14ac:dyDescent="0.3"/>
    <row r="69" spans="1:62" ht="15" customHeight="1" x14ac:dyDescent="0.3">
      <c r="A69" s="35" t="s">
        <v>304</v>
      </c>
    </row>
    <row r="70" spans="1:62" s="12" customFormat="1" ht="37.799999999999997" customHeight="1" x14ac:dyDescent="0.3">
      <c r="A70" s="39" t="s">
        <v>306</v>
      </c>
      <c r="B70" s="84"/>
      <c r="C70" s="82"/>
      <c r="D70" s="81"/>
      <c r="E70" s="81"/>
      <c r="F70" s="81"/>
      <c r="G70" s="81"/>
      <c r="H70" s="81"/>
      <c r="I70" s="81"/>
      <c r="J70" s="81"/>
      <c r="K70" s="81"/>
      <c r="L70" s="81"/>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row>
    <row r="71" spans="1:62" s="12" customFormat="1" ht="40.799999999999997" customHeight="1" x14ac:dyDescent="0.3">
      <c r="A71" s="39" t="s">
        <v>305</v>
      </c>
      <c r="B71" s="84"/>
      <c r="C71" s="82"/>
      <c r="D71" s="81"/>
      <c r="E71" s="81"/>
      <c r="F71" s="81"/>
      <c r="G71" s="81"/>
      <c r="H71" s="81"/>
      <c r="I71" s="81"/>
      <c r="J71" s="81"/>
      <c r="K71" s="81"/>
      <c r="L71" s="81"/>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row>
    <row r="72" spans="1:62" s="12" customFormat="1" ht="69.599999999999994" customHeight="1" x14ac:dyDescent="0.3">
      <c r="A72" s="39" t="s">
        <v>310</v>
      </c>
      <c r="B72" s="84"/>
      <c r="C72" s="82"/>
      <c r="D72" s="81"/>
      <c r="E72" s="81"/>
      <c r="F72" s="81"/>
      <c r="G72" s="81"/>
      <c r="H72" s="81"/>
      <c r="I72" s="81"/>
      <c r="J72" s="81"/>
      <c r="K72" s="81"/>
      <c r="L72" s="81"/>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row>
    <row r="73" spans="1:62" s="12" customFormat="1" ht="51" customHeight="1" x14ac:dyDescent="0.3">
      <c r="A73" s="39" t="s">
        <v>308</v>
      </c>
      <c r="B73" s="84"/>
      <c r="C73" s="82"/>
      <c r="D73" s="81"/>
      <c r="E73" s="81"/>
      <c r="F73" s="81"/>
      <c r="G73" s="81"/>
      <c r="H73" s="81"/>
      <c r="I73" s="81"/>
      <c r="J73" s="81"/>
      <c r="K73" s="81"/>
      <c r="L73" s="81"/>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row>
    <row r="74" spans="1:62" s="12" customFormat="1" ht="32.4" customHeight="1" x14ac:dyDescent="0.3">
      <c r="A74" s="39" t="s">
        <v>307</v>
      </c>
      <c r="B74" s="84"/>
      <c r="C74" s="82"/>
      <c r="D74" s="81"/>
      <c r="E74" s="81"/>
      <c r="F74" s="81"/>
      <c r="G74" s="81"/>
      <c r="H74" s="81"/>
      <c r="I74" s="81"/>
      <c r="J74" s="81"/>
      <c r="K74" s="81"/>
      <c r="L74" s="81"/>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row>
    <row r="75" spans="1:62" s="12" customFormat="1" ht="80.400000000000006" customHeight="1" x14ac:dyDescent="0.3">
      <c r="A75" s="23" t="s">
        <v>311</v>
      </c>
      <c r="B75" s="84"/>
      <c r="C75" s="82"/>
      <c r="D75" s="81"/>
      <c r="E75" s="81"/>
      <c r="F75" s="81"/>
      <c r="G75" s="81"/>
      <c r="H75" s="81"/>
      <c r="I75" s="81"/>
      <c r="J75" s="81"/>
      <c r="K75" s="81"/>
      <c r="L75" s="81"/>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row>
    <row r="76" spans="1:62" s="12" customFormat="1" ht="51" customHeight="1" x14ac:dyDescent="0.3">
      <c r="A76" s="23" t="s">
        <v>309</v>
      </c>
      <c r="B76" s="84"/>
      <c r="C76" s="82"/>
      <c r="D76" s="81"/>
      <c r="E76" s="81"/>
      <c r="F76" s="81"/>
      <c r="G76" s="81"/>
      <c r="H76" s="81"/>
      <c r="I76" s="81"/>
      <c r="J76" s="81"/>
      <c r="K76" s="81"/>
      <c r="L76" s="81"/>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row>
    <row r="77" spans="1:62" s="12" customFormat="1" ht="48.6" customHeight="1" x14ac:dyDescent="0.3">
      <c r="A77" s="39" t="s">
        <v>312</v>
      </c>
      <c r="B77" s="84"/>
      <c r="C77" s="82"/>
      <c r="D77" s="81"/>
      <c r="E77" s="81"/>
      <c r="F77" s="81"/>
      <c r="G77" s="81"/>
      <c r="H77" s="81"/>
      <c r="I77" s="81"/>
      <c r="J77" s="81"/>
      <c r="K77" s="81"/>
      <c r="L77" s="81"/>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row>
    <row r="78" spans="1:62" s="12" customFormat="1" ht="69.599999999999994" customHeight="1" x14ac:dyDescent="0.3">
      <c r="A78" s="39" t="s">
        <v>313</v>
      </c>
      <c r="B78" s="84"/>
      <c r="C78" s="82"/>
      <c r="D78" s="81"/>
      <c r="E78" s="81"/>
      <c r="F78" s="81"/>
      <c r="G78" s="81"/>
      <c r="H78" s="81"/>
      <c r="I78" s="81"/>
      <c r="J78" s="81"/>
      <c r="K78" s="81"/>
      <c r="L78" s="81"/>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row>
    <row r="79" spans="1:62" s="12" customFormat="1" ht="43.8" customHeight="1" x14ac:dyDescent="0.3">
      <c r="A79" s="39" t="s">
        <v>314</v>
      </c>
      <c r="B79" s="84"/>
      <c r="C79" s="82"/>
      <c r="D79" s="81"/>
      <c r="E79" s="81"/>
      <c r="F79" s="81"/>
      <c r="G79" s="81"/>
      <c r="H79" s="81"/>
      <c r="I79" s="81"/>
      <c r="J79" s="81"/>
      <c r="K79" s="81"/>
      <c r="L79" s="81"/>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row>
    <row r="80" spans="1:62" s="12" customFormat="1" ht="39.6" customHeight="1" x14ac:dyDescent="0.3">
      <c r="A80" s="23" t="s">
        <v>316</v>
      </c>
      <c r="B80" s="84"/>
      <c r="C80" s="82"/>
      <c r="D80" s="81"/>
      <c r="E80" s="81"/>
      <c r="F80" s="81"/>
      <c r="G80" s="81"/>
      <c r="H80" s="81"/>
      <c r="I80" s="81"/>
      <c r="J80" s="81"/>
      <c r="K80" s="81"/>
      <c r="L80" s="81"/>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row>
    <row r="81" spans="1:62" s="12" customFormat="1" ht="81.599999999999994" customHeight="1" x14ac:dyDescent="0.3">
      <c r="A81" s="65" t="s">
        <v>315</v>
      </c>
      <c r="B81" s="84"/>
      <c r="C81" s="82"/>
      <c r="D81" s="81"/>
      <c r="E81" s="81"/>
      <c r="F81" s="81"/>
      <c r="G81" s="81"/>
      <c r="H81" s="81"/>
      <c r="I81" s="81"/>
      <c r="J81" s="81"/>
      <c r="K81" s="81"/>
      <c r="L81" s="81"/>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row>
    <row r="82" spans="1:62" s="12" customFormat="1" ht="18.600000000000001" customHeight="1" x14ac:dyDescent="0.3">
      <c r="A82" s="65"/>
      <c r="B82" s="9"/>
      <c r="C82" s="82"/>
      <c r="D82" s="81"/>
      <c r="E82" s="81"/>
      <c r="F82" s="81"/>
      <c r="G82" s="81"/>
      <c r="H82" s="81"/>
      <c r="I82" s="81"/>
      <c r="J82" s="81"/>
      <c r="K82" s="81"/>
      <c r="L82" s="81"/>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row>
    <row r="83" spans="1:62" ht="15" customHeight="1" x14ac:dyDescent="0.3">
      <c r="A83" s="34" t="s">
        <v>519</v>
      </c>
    </row>
    <row r="84" spans="1:62" s="8" customFormat="1" ht="71.400000000000006" customHeight="1" x14ac:dyDescent="0.3">
      <c r="A84" s="39" t="s">
        <v>464</v>
      </c>
      <c r="B84" s="84"/>
      <c r="C84" s="39"/>
      <c r="D84" s="39"/>
      <c r="E84" s="39"/>
      <c r="F84" s="39"/>
      <c r="G84" s="39"/>
      <c r="H84" s="65"/>
      <c r="I84" s="65"/>
      <c r="J84" s="65"/>
      <c r="K84" s="65"/>
      <c r="L84" s="65"/>
      <c r="M84" s="65"/>
      <c r="N84" s="65" t="s">
        <v>118</v>
      </c>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row>
    <row r="85" spans="1:62" x14ac:dyDescent="0.3">
      <c r="N85" s="15" t="s">
        <v>119</v>
      </c>
    </row>
    <row r="106" spans="3:3" hidden="1" x14ac:dyDescent="0.3">
      <c r="C106" s="37" t="s">
        <v>118</v>
      </c>
    </row>
    <row r="107" spans="3:3" hidden="1" x14ac:dyDescent="0.3">
      <c r="C107" s="37" t="s">
        <v>119</v>
      </c>
    </row>
  </sheetData>
  <sheetProtection algorithmName="SHA-512" hashValue="kGnHB4jUVBzvBlWgsUbfA+StSfZHS4Cyhn/yAmx4XVTEn1hSRtA3BQVZTSsfKsWYEpkaYZ2nleEqlNbZb5GuQw==" saltValue="rMWvKS+XExgcvL+0zEh5sQ==" spinCount="100000" sheet="1" selectLockedCells="1"/>
  <mergeCells count="16">
    <mergeCell ref="A6:B6"/>
    <mergeCell ref="A7:B7"/>
    <mergeCell ref="B9:C9"/>
    <mergeCell ref="B10:C10"/>
    <mergeCell ref="B11:C11"/>
    <mergeCell ref="B13:C13"/>
    <mergeCell ref="B16:C16"/>
    <mergeCell ref="B17:C17"/>
    <mergeCell ref="B24:C24"/>
    <mergeCell ref="B31:C31"/>
    <mergeCell ref="B18:C18"/>
    <mergeCell ref="B19:C19"/>
    <mergeCell ref="B20:C20"/>
    <mergeCell ref="B21:C21"/>
    <mergeCell ref="B22:C22"/>
    <mergeCell ref="B26:C26"/>
  </mergeCells>
  <dataValidations count="2">
    <dataValidation type="list" allowBlank="1" showInputMessage="1" showErrorMessage="1" sqref="B32">
      <formula1>$B$33:$B$34</formula1>
    </dataValidation>
    <dataValidation type="list" allowBlank="1" showInputMessage="1" showErrorMessage="1" sqref="B39:B45 B84 B52:B62 B70:B82">
      <formula1>$C$106:$C$107</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1"/>
  <sheetViews>
    <sheetView zoomScaleNormal="100" workbookViewId="0">
      <selection activeCell="A14" sqref="A14:E14"/>
    </sheetView>
  </sheetViews>
  <sheetFormatPr defaultRowHeight="17.399999999999999" x14ac:dyDescent="0.4"/>
  <cols>
    <col min="1" max="1" width="19.109375" style="170" customWidth="1"/>
    <col min="2" max="2" width="10" style="170" customWidth="1"/>
    <col min="3" max="3" width="16.88671875" style="170" customWidth="1"/>
    <col min="4" max="4" width="15.109375" style="170" customWidth="1"/>
    <col min="5" max="5" width="8.109375" style="170" customWidth="1"/>
    <col min="6" max="6" width="17.109375" style="170" customWidth="1"/>
    <col min="7" max="7" width="17.77734375" style="170" customWidth="1"/>
    <col min="8" max="8" width="13" style="170" customWidth="1"/>
    <col min="9" max="9" width="8.88671875" style="15"/>
    <col min="10" max="10" width="12.88671875" style="15" hidden="1" customWidth="1"/>
    <col min="11" max="13" width="8.88671875" style="15"/>
    <col min="14" max="14" width="8.88671875" style="15" customWidth="1"/>
    <col min="15" max="81" width="8.88671875" style="15"/>
  </cols>
  <sheetData>
    <row r="1" spans="1:81" s="125" customFormat="1" x14ac:dyDescent="0.4">
      <c r="A1" s="144"/>
      <c r="B1" s="145"/>
      <c r="C1" s="145"/>
      <c r="D1" s="145"/>
      <c r="E1" s="145"/>
      <c r="F1" s="145"/>
      <c r="G1" s="145"/>
      <c r="H1" s="145"/>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row>
    <row r="2" spans="1:81" s="125" customFormat="1" ht="28.8" x14ac:dyDescent="0.3">
      <c r="A2" s="146" t="s">
        <v>303</v>
      </c>
      <c r="B2" s="147"/>
      <c r="C2" s="147"/>
      <c r="D2" s="147"/>
      <c r="E2" s="147"/>
      <c r="F2" s="147"/>
      <c r="G2" s="147"/>
      <c r="H2" s="147"/>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row>
    <row r="3" spans="1:81" s="125" customFormat="1" x14ac:dyDescent="0.4">
      <c r="A3" s="145"/>
      <c r="B3" s="145"/>
      <c r="C3" s="145"/>
      <c r="D3" s="145"/>
      <c r="E3" s="145"/>
      <c r="F3" s="145"/>
      <c r="G3" s="145"/>
      <c r="H3" s="145"/>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row>
    <row r="4" spans="1:81" s="126" customFormat="1" ht="22.2" customHeight="1" x14ac:dyDescent="0.3">
      <c r="A4" s="148" t="s">
        <v>0</v>
      </c>
      <c r="B4" s="324">
        <f>'2 Checklist'!B6</f>
        <v>0</v>
      </c>
      <c r="C4" s="325"/>
      <c r="D4" s="325"/>
      <c r="E4" s="325"/>
      <c r="F4" s="326"/>
      <c r="G4" s="149"/>
      <c r="H4" s="150"/>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row>
    <row r="5" spans="1:81" s="5" customFormat="1" ht="22.2" customHeight="1" x14ac:dyDescent="0.3">
      <c r="A5" s="149" t="s">
        <v>21</v>
      </c>
      <c r="B5" s="151" t="s">
        <v>22</v>
      </c>
      <c r="C5" s="260"/>
      <c r="D5" s="151" t="s">
        <v>23</v>
      </c>
      <c r="E5" s="327"/>
      <c r="F5" s="328"/>
      <c r="G5" s="148"/>
      <c r="H5" s="15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row>
    <row r="6" spans="1:81" s="126" customFormat="1" ht="15.6" x14ac:dyDescent="0.3">
      <c r="A6" s="153"/>
      <c r="B6" s="154"/>
      <c r="C6" s="154"/>
      <c r="D6" s="154"/>
      <c r="E6" s="154"/>
      <c r="F6" s="155"/>
      <c r="G6" s="154"/>
      <c r="H6" s="156"/>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row>
    <row r="7" spans="1:81" s="126" customFormat="1" ht="36" customHeight="1" x14ac:dyDescent="0.3">
      <c r="A7" s="157" t="s">
        <v>196</v>
      </c>
      <c r="B7" s="158"/>
      <c r="C7" s="158"/>
      <c r="D7" s="158"/>
      <c r="E7" s="159"/>
      <c r="F7" s="160" t="s">
        <v>251</v>
      </c>
      <c r="G7" s="161" t="s">
        <v>252</v>
      </c>
      <c r="H7" s="161" t="s">
        <v>253</v>
      </c>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row>
    <row r="8" spans="1:81" s="4" customFormat="1" ht="27" customHeight="1" x14ac:dyDescent="0.3">
      <c r="A8" s="309" t="s">
        <v>195</v>
      </c>
      <c r="B8" s="310"/>
      <c r="C8" s="310"/>
      <c r="D8" s="310"/>
      <c r="E8" s="311"/>
      <c r="F8" s="66"/>
      <c r="G8" s="67"/>
      <c r="H8" s="67"/>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row>
    <row r="9" spans="1:81" s="4" customFormat="1" ht="27" customHeight="1" x14ac:dyDescent="0.3">
      <c r="A9" s="162" t="s">
        <v>209</v>
      </c>
      <c r="B9" s="163"/>
      <c r="C9" s="163"/>
      <c r="D9" s="163"/>
      <c r="E9" s="164"/>
      <c r="F9" s="66"/>
      <c r="G9" s="67"/>
      <c r="H9" s="67"/>
      <c r="I9" s="14"/>
      <c r="J9" s="14" t="s">
        <v>118</v>
      </c>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row>
    <row r="10" spans="1:81" s="4" customFormat="1" ht="27" customHeight="1" x14ac:dyDescent="0.3">
      <c r="A10" s="309" t="s">
        <v>14</v>
      </c>
      <c r="B10" s="310"/>
      <c r="C10" s="310"/>
      <c r="D10" s="310"/>
      <c r="E10" s="311"/>
      <c r="F10" s="66"/>
      <c r="G10" s="68"/>
      <c r="H10" s="67"/>
      <c r="I10" s="14"/>
      <c r="J10" s="14" t="s">
        <v>119</v>
      </c>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row>
    <row r="11" spans="1:81" s="4" customFormat="1" ht="27" customHeight="1" x14ac:dyDescent="0.3">
      <c r="A11" s="309" t="s">
        <v>254</v>
      </c>
      <c r="B11" s="310"/>
      <c r="C11" s="310"/>
      <c r="D11" s="310"/>
      <c r="E11" s="311"/>
      <c r="F11" s="66"/>
      <c r="G11" s="68"/>
      <c r="H11" s="67"/>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row>
    <row r="12" spans="1:81" s="4" customFormat="1" ht="27" customHeight="1" x14ac:dyDescent="0.3">
      <c r="A12" s="309" t="s">
        <v>481</v>
      </c>
      <c r="B12" s="310"/>
      <c r="C12" s="310"/>
      <c r="D12" s="310"/>
      <c r="E12" s="311"/>
      <c r="F12" s="69"/>
      <c r="G12" s="68"/>
      <c r="H12" s="67"/>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row>
    <row r="13" spans="1:81" s="4" customFormat="1" ht="27" customHeight="1" x14ac:dyDescent="0.3">
      <c r="A13" s="309" t="s">
        <v>250</v>
      </c>
      <c r="B13" s="310"/>
      <c r="C13" s="310"/>
      <c r="D13" s="310"/>
      <c r="E13" s="311"/>
      <c r="F13" s="69"/>
      <c r="G13" s="68"/>
      <c r="H13" s="67"/>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row>
    <row r="14" spans="1:81" s="4" customFormat="1" ht="27" customHeight="1" x14ac:dyDescent="0.3">
      <c r="A14" s="321"/>
      <c r="B14" s="322"/>
      <c r="C14" s="322"/>
      <c r="D14" s="322"/>
      <c r="E14" s="323"/>
      <c r="F14" s="66"/>
      <c r="G14" s="68"/>
      <c r="H14" s="67"/>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row>
    <row r="15" spans="1:81" s="4" customFormat="1" ht="27" customHeight="1" x14ac:dyDescent="0.3">
      <c r="A15" s="321"/>
      <c r="B15" s="322"/>
      <c r="C15" s="322"/>
      <c r="D15" s="322"/>
      <c r="E15" s="323"/>
      <c r="F15" s="70"/>
      <c r="G15" s="68"/>
      <c r="H15" s="67"/>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row>
    <row r="16" spans="1:81" s="4" customFormat="1" ht="27" customHeight="1" x14ac:dyDescent="0.3">
      <c r="A16" s="321"/>
      <c r="B16" s="322"/>
      <c r="C16" s="322"/>
      <c r="D16" s="322"/>
      <c r="E16" s="323"/>
      <c r="F16" s="70"/>
      <c r="G16" s="68"/>
      <c r="H16" s="67"/>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row>
    <row r="17" spans="1:81" s="4" customFormat="1" ht="27" customHeight="1" x14ac:dyDescent="0.3">
      <c r="A17" s="321"/>
      <c r="B17" s="322"/>
      <c r="C17" s="322"/>
      <c r="D17" s="322"/>
      <c r="E17" s="323"/>
      <c r="F17" s="70"/>
      <c r="G17" s="68"/>
      <c r="H17" s="67"/>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row>
    <row r="18" spans="1:81" s="4" customFormat="1" ht="27" customHeight="1" x14ac:dyDescent="0.3">
      <c r="A18" s="321"/>
      <c r="B18" s="322"/>
      <c r="C18" s="322"/>
      <c r="D18" s="322"/>
      <c r="E18" s="323"/>
      <c r="F18" s="70"/>
      <c r="G18" s="68"/>
      <c r="H18" s="67"/>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row>
    <row r="19" spans="1:81" s="4" customFormat="1" ht="27" customHeight="1" x14ac:dyDescent="0.3">
      <c r="A19" s="321"/>
      <c r="B19" s="322"/>
      <c r="C19" s="322"/>
      <c r="D19" s="322"/>
      <c r="E19" s="323"/>
      <c r="F19" s="70"/>
      <c r="G19" s="68"/>
      <c r="H19" s="67"/>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row>
    <row r="20" spans="1:81" s="4" customFormat="1" ht="27" customHeight="1" x14ac:dyDescent="0.3">
      <c r="A20" s="321"/>
      <c r="B20" s="322"/>
      <c r="C20" s="322"/>
      <c r="D20" s="322"/>
      <c r="E20" s="323"/>
      <c r="F20" s="70"/>
      <c r="G20" s="68"/>
      <c r="H20" s="67"/>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row>
    <row r="21" spans="1:81" s="4" customFormat="1" ht="26.4" customHeight="1" x14ac:dyDescent="0.3">
      <c r="A21" s="165" t="s">
        <v>24</v>
      </c>
      <c r="B21" s="166"/>
      <c r="C21" s="166"/>
      <c r="D21" s="167"/>
      <c r="E21" s="167"/>
      <c r="F21" s="168"/>
      <c r="G21" s="167"/>
      <c r="H21" s="169"/>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row>
    <row r="22" spans="1:81" s="4" customFormat="1" ht="26.4" customHeight="1" x14ac:dyDescent="0.3">
      <c r="A22" s="312"/>
      <c r="B22" s="313"/>
      <c r="C22" s="313"/>
      <c r="D22" s="313"/>
      <c r="E22" s="313"/>
      <c r="F22" s="313"/>
      <c r="G22" s="313"/>
      <c r="H22" s="3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row>
    <row r="23" spans="1:81" s="4" customFormat="1" ht="26.4" customHeight="1" x14ac:dyDescent="0.3">
      <c r="A23" s="315"/>
      <c r="B23" s="316"/>
      <c r="C23" s="316"/>
      <c r="D23" s="316"/>
      <c r="E23" s="316"/>
      <c r="F23" s="316"/>
      <c r="G23" s="316"/>
      <c r="H23" s="317"/>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row>
    <row r="24" spans="1:81" s="4" customFormat="1" ht="26.4" customHeight="1" x14ac:dyDescent="0.3">
      <c r="A24" s="315"/>
      <c r="B24" s="316"/>
      <c r="C24" s="316"/>
      <c r="D24" s="316"/>
      <c r="E24" s="316"/>
      <c r="F24" s="316"/>
      <c r="G24" s="316"/>
      <c r="H24" s="317"/>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row>
    <row r="25" spans="1:81" s="4" customFormat="1" ht="26.4" customHeight="1" x14ac:dyDescent="0.3">
      <c r="A25" s="315"/>
      <c r="B25" s="316"/>
      <c r="C25" s="316"/>
      <c r="D25" s="316"/>
      <c r="E25" s="316"/>
      <c r="F25" s="316"/>
      <c r="G25" s="316"/>
      <c r="H25" s="317"/>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row>
    <row r="26" spans="1:81" s="4" customFormat="1" ht="26.4" customHeight="1" x14ac:dyDescent="0.3">
      <c r="A26" s="315"/>
      <c r="B26" s="316"/>
      <c r="C26" s="316"/>
      <c r="D26" s="316"/>
      <c r="E26" s="316"/>
      <c r="F26" s="316"/>
      <c r="G26" s="316"/>
      <c r="H26" s="317"/>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row>
    <row r="27" spans="1:81" s="4" customFormat="1" ht="26.4" customHeight="1" x14ac:dyDescent="0.3">
      <c r="A27" s="315"/>
      <c r="B27" s="316"/>
      <c r="C27" s="316"/>
      <c r="D27" s="316"/>
      <c r="E27" s="316"/>
      <c r="F27" s="316"/>
      <c r="G27" s="316"/>
      <c r="H27" s="317"/>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row>
    <row r="28" spans="1:81" s="4" customFormat="1" ht="14.4" x14ac:dyDescent="0.3">
      <c r="A28" s="315"/>
      <c r="B28" s="316"/>
      <c r="C28" s="316"/>
      <c r="D28" s="316"/>
      <c r="E28" s="316"/>
      <c r="F28" s="316"/>
      <c r="G28" s="316"/>
      <c r="H28" s="317"/>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row>
    <row r="29" spans="1:81" s="4" customFormat="1" ht="14.4" x14ac:dyDescent="0.3">
      <c r="A29" s="315"/>
      <c r="B29" s="316"/>
      <c r="C29" s="316"/>
      <c r="D29" s="316"/>
      <c r="E29" s="316"/>
      <c r="F29" s="316"/>
      <c r="G29" s="316"/>
      <c r="H29" s="317"/>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row>
    <row r="30" spans="1:81" s="4" customFormat="1" ht="14.4" x14ac:dyDescent="0.3">
      <c r="A30" s="315"/>
      <c r="B30" s="316"/>
      <c r="C30" s="316"/>
      <c r="D30" s="316"/>
      <c r="E30" s="316"/>
      <c r="F30" s="316"/>
      <c r="G30" s="316"/>
      <c r="H30" s="317"/>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row>
    <row r="31" spans="1:81" s="4" customFormat="1" ht="14.4" x14ac:dyDescent="0.3">
      <c r="A31" s="318"/>
      <c r="B31" s="319"/>
      <c r="C31" s="319"/>
      <c r="D31" s="319"/>
      <c r="E31" s="319"/>
      <c r="F31" s="319"/>
      <c r="G31" s="319"/>
      <c r="H31" s="320"/>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row>
  </sheetData>
  <sheetProtection algorithmName="SHA-512" hashValue="mbFG4s0qdimg6PDhYastvveS3qH2NvNbYB0+lTWtlIXIgB7cVwB1+6seOdOQOBL5zwirzT0bouXZLu9rs/0b8Q==" saltValue="saYUH2dCWCBwREiXCKPivg==" spinCount="100000" sheet="1" selectLockedCells="1"/>
  <mergeCells count="15">
    <mergeCell ref="B4:F4"/>
    <mergeCell ref="E5:F5"/>
    <mergeCell ref="A10:E10"/>
    <mergeCell ref="A8:E8"/>
    <mergeCell ref="A11:E11"/>
    <mergeCell ref="A12:E12"/>
    <mergeCell ref="A22:H31"/>
    <mergeCell ref="A18:E18"/>
    <mergeCell ref="A19:E19"/>
    <mergeCell ref="A20:E20"/>
    <mergeCell ref="A15:E15"/>
    <mergeCell ref="A16:E16"/>
    <mergeCell ref="A17:E17"/>
    <mergeCell ref="A14:E14"/>
    <mergeCell ref="A13:E13"/>
  </mergeCells>
  <dataValidations count="1">
    <dataValidation type="list" allowBlank="1" showInputMessage="1" showErrorMessage="1" sqref="H8:H20">
      <formula1>$J$9:$J$10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0"/>
  <sheetViews>
    <sheetView zoomScale="106" zoomScaleNormal="106" workbookViewId="0">
      <selection activeCell="C12" sqref="C12"/>
    </sheetView>
  </sheetViews>
  <sheetFormatPr defaultRowHeight="14.4" x14ac:dyDescent="0.3"/>
  <cols>
    <col min="1" max="1" width="63.77734375" style="14" customWidth="1"/>
    <col min="2" max="2" width="19" style="17" customWidth="1"/>
    <col min="3" max="3" width="17.88671875" style="17" customWidth="1"/>
    <col min="4" max="4" width="12.88671875" style="14" bestFit="1" customWidth="1"/>
    <col min="5" max="6" width="8.88671875" style="14"/>
    <col min="7" max="7" width="10.44140625" style="14" customWidth="1"/>
    <col min="8" max="66" width="8.88671875" style="15"/>
  </cols>
  <sheetData>
    <row r="1" spans="1:66" s="117" customFormat="1" ht="50.4" customHeight="1" x14ac:dyDescent="0.3">
      <c r="A1" s="18" t="s">
        <v>303</v>
      </c>
      <c r="B1" s="14"/>
      <c r="C1" s="14"/>
      <c r="D1" s="14"/>
      <c r="E1" s="14"/>
      <c r="F1" s="14"/>
      <c r="G1" s="14"/>
      <c r="H1" s="14"/>
      <c r="I1" s="14"/>
      <c r="J1" s="14"/>
      <c r="K1" s="14"/>
      <c r="L1" s="14"/>
      <c r="M1" s="14"/>
      <c r="N1" s="14"/>
      <c r="O1" s="14"/>
      <c r="P1" s="14"/>
      <c r="Q1" s="14"/>
      <c r="R1" s="14"/>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row>
    <row r="2" spans="1:66" s="117" customFormat="1" ht="21.6" customHeight="1" x14ac:dyDescent="0.3">
      <c r="A2" s="18"/>
      <c r="B2" s="14"/>
      <c r="C2" s="14"/>
      <c r="D2" s="14"/>
      <c r="E2" s="14"/>
      <c r="F2" s="14"/>
      <c r="G2" s="14"/>
      <c r="H2" s="14"/>
      <c r="I2" s="14"/>
      <c r="J2" s="14"/>
      <c r="K2" s="14"/>
      <c r="L2" s="14"/>
      <c r="M2" s="14"/>
      <c r="N2" s="14"/>
      <c r="O2" s="14"/>
      <c r="P2" s="14"/>
      <c r="Q2" s="14"/>
      <c r="R2" s="14"/>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row>
    <row r="3" spans="1:66" s="101" customFormat="1" ht="21.6" customHeight="1" x14ac:dyDescent="0.3">
      <c r="A3" s="39" t="s">
        <v>182</v>
      </c>
      <c r="B3" s="329">
        <f>'2 Checklist'!B6</f>
        <v>0</v>
      </c>
      <c r="C3" s="329"/>
      <c r="D3" s="39"/>
      <c r="E3" s="39"/>
      <c r="F3" s="39"/>
      <c r="G3" s="39"/>
      <c r="H3" s="39"/>
      <c r="I3" s="39"/>
      <c r="J3" s="39"/>
      <c r="K3" s="39"/>
      <c r="L3" s="39"/>
      <c r="M3" s="39"/>
      <c r="N3" s="39"/>
      <c r="O3" s="39"/>
      <c r="P3" s="39"/>
      <c r="Q3" s="39"/>
      <c r="R3" s="39"/>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row>
    <row r="4" spans="1:66" s="101" customFormat="1" ht="21.6" customHeight="1" x14ac:dyDescent="0.3">
      <c r="A4" s="39" t="s">
        <v>19</v>
      </c>
      <c r="B4" s="330">
        <f>'1 Cover page'!C37</f>
        <v>0</v>
      </c>
      <c r="C4" s="330"/>
      <c r="D4" s="39"/>
      <c r="E4" s="39"/>
      <c r="F4" s="39"/>
      <c r="G4" s="39"/>
      <c r="H4" s="39"/>
      <c r="I4" s="39"/>
      <c r="J4" s="39"/>
      <c r="K4" s="39"/>
      <c r="L4" s="39"/>
      <c r="M4" s="39"/>
      <c r="N4" s="39"/>
      <c r="O4" s="39"/>
      <c r="P4" s="39"/>
      <c r="Q4" s="39"/>
      <c r="R4" s="39"/>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row>
    <row r="5" spans="1:66" s="101" customFormat="1" ht="21.6" customHeight="1" x14ac:dyDescent="0.3">
      <c r="A5" s="40"/>
      <c r="B5" s="39"/>
      <c r="C5" s="39"/>
      <c r="D5" s="39"/>
      <c r="E5" s="39"/>
      <c r="F5" s="39"/>
      <c r="G5" s="39"/>
      <c r="H5" s="39"/>
      <c r="I5" s="39"/>
      <c r="J5" s="39"/>
      <c r="K5" s="39"/>
      <c r="L5" s="39"/>
      <c r="M5" s="39"/>
      <c r="N5" s="39"/>
      <c r="O5" s="39"/>
      <c r="P5" s="39"/>
      <c r="Q5" s="39"/>
      <c r="R5" s="39"/>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row>
    <row r="6" spans="1:66" s="101" customFormat="1" ht="24.6" customHeight="1" x14ac:dyDescent="0.3">
      <c r="A6" s="76" t="s">
        <v>150</v>
      </c>
      <c r="B6" s="39"/>
      <c r="C6" s="39"/>
      <c r="D6" s="39"/>
      <c r="E6" s="39"/>
      <c r="F6" s="39"/>
      <c r="G6" s="39"/>
      <c r="H6" s="39"/>
      <c r="I6" s="39"/>
      <c r="J6" s="39"/>
      <c r="K6" s="39"/>
      <c r="L6" s="39"/>
      <c r="M6" s="39"/>
      <c r="N6" s="39"/>
      <c r="O6" s="39"/>
      <c r="P6" s="39"/>
      <c r="Q6" s="39"/>
      <c r="R6" s="39"/>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row>
    <row r="7" spans="1:66" s="101" customFormat="1" ht="28.8" x14ac:dyDescent="0.3">
      <c r="A7" s="51" t="s">
        <v>153</v>
      </c>
      <c r="B7" s="39"/>
      <c r="C7" s="39"/>
      <c r="D7" s="39"/>
      <c r="E7" s="39"/>
      <c r="F7" s="39"/>
      <c r="G7" s="39"/>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row>
    <row r="8" spans="1:66" s="101" customFormat="1" x14ac:dyDescent="0.3">
      <c r="A8" s="39"/>
      <c r="B8" s="39"/>
      <c r="C8" s="39"/>
      <c r="D8" s="39"/>
      <c r="E8" s="39"/>
      <c r="F8" s="39"/>
      <c r="G8" s="39"/>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row>
    <row r="9" spans="1:66" s="101" customFormat="1" x14ac:dyDescent="0.3">
      <c r="A9" s="40" t="s">
        <v>38</v>
      </c>
      <c r="B9" s="39"/>
      <c r="C9" s="39"/>
      <c r="D9" s="39"/>
      <c r="E9" s="39"/>
      <c r="F9" s="39"/>
      <c r="G9" s="39"/>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row>
    <row r="10" spans="1:66" s="8" customFormat="1" ht="28.8" x14ac:dyDescent="0.3">
      <c r="A10" s="39" t="s">
        <v>43</v>
      </c>
      <c r="B10" s="94" t="s">
        <v>173</v>
      </c>
      <c r="C10" s="94" t="s">
        <v>181</v>
      </c>
      <c r="D10" s="39"/>
      <c r="E10" s="39"/>
      <c r="F10" s="39"/>
      <c r="G10" s="39"/>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row>
    <row r="11" spans="1:66" s="8" customFormat="1" ht="22.8" customHeight="1" x14ac:dyDescent="0.3">
      <c r="A11" s="39" t="s">
        <v>125</v>
      </c>
      <c r="B11" s="49"/>
      <c r="C11" s="49"/>
      <c r="D11" s="39"/>
      <c r="E11" s="39"/>
      <c r="F11" s="39"/>
      <c r="G11" s="39"/>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row>
    <row r="12" spans="1:66" s="8" customFormat="1" ht="22.8" customHeight="1" x14ac:dyDescent="0.3">
      <c r="A12" s="39" t="s">
        <v>126</v>
      </c>
      <c r="B12" s="49"/>
      <c r="C12" s="49"/>
      <c r="D12" s="39"/>
      <c r="E12" s="39"/>
      <c r="F12" s="39"/>
      <c r="G12" s="39"/>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row>
    <row r="13" spans="1:66" s="8" customFormat="1" ht="39.6" customHeight="1" x14ac:dyDescent="0.3">
      <c r="A13" s="39" t="s">
        <v>44</v>
      </c>
      <c r="B13" s="49"/>
      <c r="C13" s="49"/>
      <c r="D13" s="39"/>
      <c r="E13" s="39"/>
      <c r="F13" s="39"/>
      <c r="G13" s="39"/>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row>
    <row r="14" spans="1:66" s="65" customFormat="1" x14ac:dyDescent="0.3">
      <c r="A14" s="39"/>
      <c r="B14" s="25"/>
      <c r="C14" s="39"/>
      <c r="D14" s="39"/>
      <c r="E14" s="39"/>
      <c r="F14" s="39"/>
      <c r="G14" s="39"/>
    </row>
    <row r="15" spans="1:66" s="8" customFormat="1" ht="23.4" customHeight="1" x14ac:dyDescent="0.3">
      <c r="A15" s="39" t="s">
        <v>175</v>
      </c>
      <c r="B15" s="13"/>
      <c r="C15" s="39"/>
      <c r="D15" s="39"/>
      <c r="E15" s="39"/>
      <c r="F15" s="39"/>
      <c r="G15" s="39"/>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row>
    <row r="16" spans="1:66" s="65" customFormat="1" x14ac:dyDescent="0.3">
      <c r="A16" s="39"/>
      <c r="B16" s="25"/>
      <c r="C16" s="39"/>
      <c r="D16" s="39"/>
      <c r="E16" s="39"/>
      <c r="F16" s="39"/>
      <c r="G16" s="39"/>
    </row>
    <row r="17" spans="1:66" s="65" customFormat="1" ht="23.4" customHeight="1" x14ac:dyDescent="0.3">
      <c r="A17" s="52" t="s">
        <v>146</v>
      </c>
      <c r="B17" s="39"/>
      <c r="C17" s="39"/>
      <c r="D17" s="39"/>
      <c r="E17" s="39"/>
      <c r="F17" s="39"/>
      <c r="G17" s="39"/>
    </row>
    <row r="18" spans="1:66" s="8" customFormat="1" ht="34.200000000000003" customHeight="1" x14ac:dyDescent="0.3">
      <c r="A18" s="39" t="s">
        <v>121</v>
      </c>
      <c r="B18" s="13"/>
      <c r="C18" s="25"/>
      <c r="D18" s="39"/>
      <c r="E18" s="39"/>
      <c r="F18" s="39"/>
      <c r="G18" s="39"/>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row>
    <row r="19" spans="1:66" s="8" customFormat="1" ht="23.4" customHeight="1" x14ac:dyDescent="0.3">
      <c r="A19" s="39" t="s">
        <v>45</v>
      </c>
      <c r="B19" s="13"/>
      <c r="C19" s="25"/>
      <c r="D19" s="39"/>
      <c r="E19" s="39"/>
      <c r="F19" s="39"/>
      <c r="G19" s="39"/>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row>
    <row r="20" spans="1:66" s="8" customFormat="1" ht="33" customHeight="1" x14ac:dyDescent="0.3">
      <c r="A20" s="39" t="s">
        <v>569</v>
      </c>
      <c r="B20" s="13"/>
      <c r="C20" s="25"/>
      <c r="D20" s="39"/>
      <c r="E20" s="39"/>
      <c r="F20" s="39"/>
      <c r="G20" s="39"/>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row>
    <row r="21" spans="1:66" s="8" customFormat="1" ht="23.4" customHeight="1" x14ac:dyDescent="0.3">
      <c r="A21" s="39" t="s">
        <v>46</v>
      </c>
      <c r="B21" s="13"/>
      <c r="C21" s="25"/>
      <c r="D21" s="39"/>
      <c r="E21" s="39"/>
      <c r="F21" s="39"/>
      <c r="G21" s="39"/>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row>
    <row r="22" spans="1:66" s="8" customFormat="1" ht="23.4" customHeight="1" x14ac:dyDescent="0.3">
      <c r="A22" s="39" t="s">
        <v>47</v>
      </c>
      <c r="B22" s="13"/>
      <c r="C22" s="25"/>
      <c r="D22" s="39"/>
      <c r="E22" s="39"/>
      <c r="F22" s="39"/>
      <c r="G22" s="39"/>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row>
    <row r="23" spans="1:66" s="8" customFormat="1" ht="23.4" customHeight="1" x14ac:dyDescent="0.3">
      <c r="A23" s="39" t="s">
        <v>48</v>
      </c>
      <c r="B23" s="13"/>
      <c r="C23" s="25"/>
      <c r="D23" s="39"/>
      <c r="E23" s="39"/>
      <c r="F23" s="39"/>
      <c r="G23" s="39"/>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row>
    <row r="24" spans="1:66" s="8" customFormat="1" ht="23.4" customHeight="1" x14ac:dyDescent="0.3">
      <c r="A24" s="39" t="s">
        <v>49</v>
      </c>
      <c r="B24" s="13"/>
      <c r="C24" s="25"/>
      <c r="D24" s="39"/>
      <c r="E24" s="39"/>
      <c r="F24" s="39"/>
      <c r="G24" s="39"/>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row>
    <row r="25" spans="1:66" s="8" customFormat="1" ht="49.2" customHeight="1" x14ac:dyDescent="0.3">
      <c r="A25" s="39" t="s">
        <v>50</v>
      </c>
      <c r="B25" s="13"/>
      <c r="C25" s="25"/>
      <c r="D25" s="39"/>
      <c r="E25" s="39"/>
      <c r="F25" s="39"/>
      <c r="G25" s="39"/>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row>
    <row r="26" spans="1:66" s="8" customFormat="1" ht="23.4" customHeight="1" x14ac:dyDescent="0.3">
      <c r="A26" s="39" t="s">
        <v>54</v>
      </c>
      <c r="B26" s="13"/>
      <c r="C26" s="25"/>
      <c r="D26" s="39"/>
      <c r="E26" s="39"/>
      <c r="F26" s="39"/>
      <c r="G26" s="39"/>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row>
    <row r="27" spans="1:66" s="8" customFormat="1" ht="23.4" customHeight="1" x14ac:dyDescent="0.3">
      <c r="A27" s="39" t="s">
        <v>55</v>
      </c>
      <c r="B27" s="13"/>
      <c r="C27" s="25"/>
      <c r="D27" s="39"/>
      <c r="E27" s="39"/>
      <c r="F27" s="39"/>
      <c r="G27" s="39"/>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row>
    <row r="28" spans="1:66" s="8" customFormat="1" ht="23.4" customHeight="1" x14ac:dyDescent="0.3">
      <c r="A28" s="39" t="s">
        <v>52</v>
      </c>
      <c r="B28" s="13"/>
      <c r="C28" s="25"/>
      <c r="D28" s="39"/>
      <c r="E28" s="39"/>
      <c r="F28" s="39"/>
      <c r="G28" s="39"/>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row>
    <row r="29" spans="1:66" s="8" customFormat="1" ht="23.4" customHeight="1" x14ac:dyDescent="0.3">
      <c r="A29" s="39" t="s">
        <v>53</v>
      </c>
      <c r="B29" s="13"/>
      <c r="C29" s="25"/>
      <c r="D29" s="39"/>
      <c r="E29" s="39"/>
      <c r="F29" s="39"/>
      <c r="G29" s="39"/>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row>
    <row r="30" spans="1:66" s="65" customFormat="1" x14ac:dyDescent="0.3">
      <c r="A30" s="39"/>
      <c r="B30" s="39"/>
      <c r="C30" s="39"/>
      <c r="D30" s="39"/>
      <c r="E30" s="39"/>
      <c r="F30" s="39"/>
      <c r="G30" s="39"/>
    </row>
    <row r="31" spans="1:66" s="65" customFormat="1" x14ac:dyDescent="0.3">
      <c r="A31" s="40" t="s">
        <v>56</v>
      </c>
      <c r="B31" s="25"/>
      <c r="C31" s="25"/>
      <c r="D31" s="25"/>
      <c r="E31" s="39"/>
      <c r="F31" s="39"/>
      <c r="G31" s="39"/>
    </row>
    <row r="32" spans="1:66" s="8" customFormat="1" ht="23.4" customHeight="1" x14ac:dyDescent="0.3">
      <c r="A32" s="39" t="s">
        <v>156</v>
      </c>
      <c r="B32" s="13"/>
      <c r="C32" s="25"/>
      <c r="D32" s="25"/>
      <c r="E32" s="39"/>
      <c r="F32" s="39"/>
      <c r="G32" s="39"/>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row>
    <row r="33" spans="1:66" s="8" customFormat="1" ht="23.4" customHeight="1" x14ac:dyDescent="0.3">
      <c r="A33" s="39" t="s">
        <v>57</v>
      </c>
      <c r="B33" s="13"/>
      <c r="C33" s="25"/>
      <c r="D33" s="25"/>
      <c r="E33" s="39"/>
      <c r="F33" s="39"/>
      <c r="G33" s="39"/>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row>
    <row r="34" spans="1:66" s="8" customFormat="1" ht="31.2" customHeight="1" x14ac:dyDescent="0.3">
      <c r="A34" s="39" t="s">
        <v>559</v>
      </c>
      <c r="B34" s="13"/>
      <c r="C34" s="25"/>
      <c r="D34" s="25"/>
      <c r="E34" s="39"/>
      <c r="F34" s="39"/>
      <c r="G34" s="39"/>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row>
    <row r="35" spans="1:66" s="8" customFormat="1" ht="33.6" customHeight="1" x14ac:dyDescent="0.3">
      <c r="A35" s="39" t="s">
        <v>176</v>
      </c>
      <c r="B35" s="13"/>
      <c r="C35" s="25"/>
      <c r="D35" s="25"/>
      <c r="E35" s="39"/>
      <c r="F35" s="39"/>
      <c r="G35" s="39"/>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row>
    <row r="36" spans="1:66" s="65" customFormat="1" x14ac:dyDescent="0.3">
      <c r="A36" s="39"/>
      <c r="B36" s="39"/>
      <c r="C36" s="39"/>
      <c r="D36" s="39"/>
      <c r="E36" s="39"/>
      <c r="F36" s="39"/>
      <c r="G36" s="39"/>
    </row>
    <row r="37" spans="1:66" s="65" customFormat="1" x14ac:dyDescent="0.3">
      <c r="A37" s="40" t="s">
        <v>37</v>
      </c>
      <c r="B37" s="10"/>
      <c r="C37" s="10"/>
      <c r="D37" s="39"/>
      <c r="E37" s="39"/>
      <c r="F37" s="39"/>
      <c r="G37" s="39"/>
    </row>
    <row r="38" spans="1:66" s="8" customFormat="1" ht="48" customHeight="1" x14ac:dyDescent="0.3">
      <c r="A38" s="39" t="s">
        <v>457</v>
      </c>
      <c r="B38" s="13"/>
      <c r="C38" s="25"/>
      <c r="D38" s="39"/>
      <c r="E38" s="39"/>
      <c r="F38" s="39"/>
      <c r="G38" s="39"/>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row>
    <row r="39" spans="1:66" s="65" customFormat="1" x14ac:dyDescent="0.3">
      <c r="A39" s="39"/>
      <c r="B39" s="39"/>
      <c r="C39" s="53"/>
      <c r="D39" s="39"/>
      <c r="E39" s="39"/>
      <c r="F39" s="39"/>
      <c r="G39" s="39"/>
    </row>
    <row r="40" spans="1:66" s="65" customFormat="1" x14ac:dyDescent="0.3">
      <c r="A40" s="40" t="s">
        <v>51</v>
      </c>
      <c r="B40" s="10"/>
      <c r="C40" s="25"/>
      <c r="D40" s="39"/>
      <c r="E40" s="39"/>
      <c r="F40" s="39"/>
      <c r="G40" s="39"/>
    </row>
    <row r="41" spans="1:66" s="8" customFormat="1" ht="32.4" customHeight="1" x14ac:dyDescent="0.3">
      <c r="A41" s="39" t="s">
        <v>177</v>
      </c>
      <c r="B41" s="13"/>
      <c r="C41" s="25"/>
      <c r="D41" s="39"/>
      <c r="E41" s="39"/>
      <c r="F41" s="39"/>
      <c r="G41" s="39"/>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row>
    <row r="42" spans="1:66" s="8" customFormat="1" ht="48" customHeight="1" x14ac:dyDescent="0.3">
      <c r="A42" s="65" t="s">
        <v>471</v>
      </c>
      <c r="B42" s="13"/>
      <c r="C42" s="25"/>
      <c r="D42" s="39"/>
      <c r="E42" s="39"/>
      <c r="F42" s="39"/>
      <c r="G42" s="39"/>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row>
    <row r="43" spans="1:66" s="65" customFormat="1" x14ac:dyDescent="0.3">
      <c r="A43" s="39"/>
      <c r="B43" s="39"/>
      <c r="C43" s="53"/>
      <c r="D43" s="39"/>
      <c r="E43" s="39"/>
      <c r="F43" s="39"/>
      <c r="G43" s="39"/>
    </row>
    <row r="44" spans="1:66" s="65" customFormat="1" x14ac:dyDescent="0.3">
      <c r="A44" s="40" t="s">
        <v>39</v>
      </c>
      <c r="B44" s="10"/>
      <c r="C44" s="25"/>
      <c r="D44" s="39"/>
      <c r="E44" s="39"/>
      <c r="F44" s="39"/>
      <c r="G44" s="39"/>
    </row>
    <row r="45" spans="1:66" s="8" customFormat="1" ht="31.8" customHeight="1" x14ac:dyDescent="0.3">
      <c r="A45" s="39" t="s">
        <v>458</v>
      </c>
      <c r="B45" s="13"/>
      <c r="C45" s="25"/>
      <c r="D45" s="39"/>
      <c r="E45" s="39"/>
      <c r="F45" s="39"/>
      <c r="G45" s="39"/>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row>
    <row r="46" spans="1:66" s="8" customFormat="1" ht="32.4" customHeight="1" x14ac:dyDescent="0.3">
      <c r="A46" s="39" t="s">
        <v>459</v>
      </c>
      <c r="B46" s="13"/>
      <c r="C46" s="25"/>
      <c r="D46" s="39"/>
      <c r="E46" s="39"/>
      <c r="F46" s="39"/>
      <c r="G46" s="39"/>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row>
    <row r="47" spans="1:66" s="8" customFormat="1" ht="32.4" customHeight="1" x14ac:dyDescent="0.3">
      <c r="A47" s="39" t="s">
        <v>159</v>
      </c>
      <c r="B47" s="13"/>
      <c r="C47" s="25"/>
      <c r="D47" s="39"/>
      <c r="E47" s="39"/>
      <c r="F47" s="39"/>
      <c r="G47" s="39"/>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row>
    <row r="48" spans="1:66" s="8" customFormat="1" ht="47.4" customHeight="1" x14ac:dyDescent="0.3">
      <c r="A48" s="39" t="s">
        <v>460</v>
      </c>
      <c r="B48" s="13"/>
      <c r="C48" s="25"/>
      <c r="D48" s="39"/>
      <c r="E48" s="39"/>
      <c r="F48" s="39"/>
      <c r="G48" s="39"/>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row>
    <row r="49" spans="1:66" s="65" customFormat="1" x14ac:dyDescent="0.3">
      <c r="A49" s="39"/>
      <c r="B49" s="39"/>
      <c r="C49" s="53"/>
      <c r="D49" s="39"/>
      <c r="E49" s="39"/>
      <c r="F49" s="39"/>
      <c r="G49" s="39"/>
    </row>
    <row r="50" spans="1:66" s="65" customFormat="1" x14ac:dyDescent="0.3">
      <c r="A50" s="40" t="s">
        <v>41</v>
      </c>
      <c r="B50" s="10"/>
      <c r="C50" s="25"/>
      <c r="D50" s="39"/>
      <c r="E50" s="39"/>
      <c r="F50" s="39"/>
      <c r="G50" s="39"/>
    </row>
    <row r="51" spans="1:66" s="8" customFormat="1" ht="23.4" customHeight="1" x14ac:dyDescent="0.3">
      <c r="A51" s="39" t="s">
        <v>58</v>
      </c>
      <c r="B51" s="13"/>
      <c r="C51" s="25"/>
      <c r="D51" s="39"/>
      <c r="E51" s="39"/>
      <c r="F51" s="39"/>
      <c r="G51" s="39"/>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row>
    <row r="52" spans="1:66" s="8" customFormat="1" ht="30.6" customHeight="1" x14ac:dyDescent="0.3">
      <c r="A52" s="39" t="s">
        <v>255</v>
      </c>
      <c r="B52" s="13"/>
      <c r="C52" s="25"/>
      <c r="D52" s="39"/>
      <c r="E52" s="39"/>
      <c r="F52" s="39"/>
      <c r="G52" s="39"/>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row>
    <row r="53" spans="1:66" s="8" customFormat="1" ht="23.4" customHeight="1" x14ac:dyDescent="0.3">
      <c r="A53" s="39" t="s">
        <v>256</v>
      </c>
      <c r="B53" s="13"/>
      <c r="C53" s="25"/>
      <c r="D53" s="39"/>
      <c r="E53" s="39"/>
      <c r="F53" s="39"/>
      <c r="G53" s="39"/>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row>
    <row r="54" spans="1:66" s="65" customFormat="1" x14ac:dyDescent="0.3">
      <c r="A54" s="39"/>
      <c r="B54" s="39"/>
      <c r="C54" s="53"/>
      <c r="D54" s="39"/>
      <c r="E54" s="39"/>
      <c r="F54" s="39"/>
      <c r="G54" s="39"/>
    </row>
    <row r="55" spans="1:66" s="65" customFormat="1" x14ac:dyDescent="0.3">
      <c r="A55" s="40" t="s">
        <v>40</v>
      </c>
      <c r="B55" s="10"/>
      <c r="C55" s="25"/>
      <c r="D55" s="39"/>
      <c r="E55" s="39"/>
      <c r="F55" s="39"/>
      <c r="G55" s="39"/>
    </row>
    <row r="56" spans="1:66" s="8" customFormat="1" ht="23.4" customHeight="1" x14ac:dyDescent="0.3">
      <c r="A56" s="39" t="s">
        <v>178</v>
      </c>
      <c r="B56" s="13"/>
      <c r="C56" s="25"/>
      <c r="D56" s="39"/>
      <c r="E56" s="39"/>
      <c r="F56" s="39"/>
      <c r="G56" s="39"/>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row>
    <row r="57" spans="1:66" s="8" customFormat="1" ht="49.8" customHeight="1" x14ac:dyDescent="0.3">
      <c r="A57" s="39" t="s">
        <v>560</v>
      </c>
      <c r="B57" s="13"/>
      <c r="C57" s="25"/>
      <c r="D57" s="39"/>
      <c r="E57" s="39"/>
      <c r="F57" s="39"/>
      <c r="G57" s="39"/>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row>
    <row r="58" spans="1:66" s="65" customFormat="1" x14ac:dyDescent="0.3">
      <c r="A58" s="39"/>
      <c r="B58" s="39"/>
      <c r="C58" s="39"/>
      <c r="D58" s="39"/>
      <c r="E58" s="39"/>
      <c r="F58" s="39"/>
      <c r="G58" s="39"/>
    </row>
    <row r="59" spans="1:66" s="65" customFormat="1" x14ac:dyDescent="0.3">
      <c r="A59" s="40" t="s">
        <v>42</v>
      </c>
      <c r="B59" s="39"/>
      <c r="C59" s="39"/>
      <c r="D59" s="39"/>
      <c r="E59" s="39"/>
      <c r="F59" s="39"/>
      <c r="G59" s="39"/>
    </row>
    <row r="60" spans="1:66" s="8" customFormat="1" ht="61.2" customHeight="1" x14ac:dyDescent="0.3">
      <c r="A60" s="65" t="s">
        <v>561</v>
      </c>
      <c r="B60" s="305"/>
      <c r="C60" s="305"/>
      <c r="D60" s="305"/>
      <c r="E60" s="305"/>
      <c r="F60" s="39"/>
      <c r="G60" s="39"/>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row>
    <row r="61" spans="1:66" s="65" customFormat="1" x14ac:dyDescent="0.3">
      <c r="A61" s="39"/>
      <c r="B61" s="39"/>
      <c r="C61" s="39"/>
      <c r="D61" s="39"/>
      <c r="E61" s="39"/>
      <c r="F61" s="39"/>
      <c r="G61" s="39"/>
    </row>
    <row r="62" spans="1:66" s="65" customFormat="1" x14ac:dyDescent="0.3">
      <c r="A62" s="40" t="s">
        <v>236</v>
      </c>
      <c r="B62" s="39"/>
      <c r="C62" s="39"/>
      <c r="D62" s="39"/>
      <c r="E62" s="39"/>
      <c r="F62" s="39"/>
      <c r="G62" s="39"/>
    </row>
    <row r="63" spans="1:66" s="8" customFormat="1" ht="23.4" customHeight="1" x14ac:dyDescent="0.3">
      <c r="A63" s="39" t="s">
        <v>461</v>
      </c>
      <c r="B63" s="13"/>
      <c r="C63" s="39"/>
      <c r="D63" s="39"/>
      <c r="E63" s="39"/>
      <c r="F63" s="39"/>
      <c r="G63" s="39"/>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row>
    <row r="64" spans="1:66" s="65" customFormat="1" x14ac:dyDescent="0.3">
      <c r="A64" s="39"/>
      <c r="B64" s="25"/>
      <c r="C64" s="39"/>
      <c r="D64" s="39"/>
      <c r="E64" s="39"/>
      <c r="F64" s="39"/>
      <c r="G64" s="39"/>
    </row>
    <row r="65" spans="1:66" s="65" customFormat="1" x14ac:dyDescent="0.3">
      <c r="A65" s="40" t="s">
        <v>466</v>
      </c>
      <c r="B65" s="25"/>
      <c r="C65" s="39"/>
      <c r="D65" s="39"/>
      <c r="E65" s="39"/>
      <c r="F65" s="39"/>
      <c r="G65" s="39"/>
    </row>
    <row r="66" spans="1:66" s="8" customFormat="1" ht="28.8" x14ac:dyDescent="0.3">
      <c r="A66" s="39" t="s">
        <v>467</v>
      </c>
      <c r="B66" s="13"/>
      <c r="C66" s="39"/>
      <c r="D66" s="39"/>
      <c r="E66" s="39"/>
      <c r="F66" s="39"/>
      <c r="G66" s="39"/>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row>
    <row r="67" spans="1:66" s="65" customFormat="1" x14ac:dyDescent="0.3"/>
    <row r="68" spans="1:66" s="65" customFormat="1" x14ac:dyDescent="0.3">
      <c r="A68" s="40" t="s">
        <v>472</v>
      </c>
    </row>
    <row r="69" spans="1:66" s="8" customFormat="1" ht="60.6" customHeight="1" x14ac:dyDescent="0.3">
      <c r="A69" s="65" t="s">
        <v>476</v>
      </c>
      <c r="B69" s="13"/>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row>
    <row r="70" spans="1:66" s="65" customFormat="1" x14ac:dyDescent="0.3"/>
    <row r="71" spans="1:66" s="65" customFormat="1" x14ac:dyDescent="0.3">
      <c r="A71" s="40" t="s">
        <v>473</v>
      </c>
    </row>
    <row r="72" spans="1:66" s="8" customFormat="1" ht="43.2" x14ac:dyDescent="0.3">
      <c r="A72" s="65" t="s">
        <v>474</v>
      </c>
      <c r="B72" s="100"/>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row>
    <row r="73" spans="1:66" s="8" customFormat="1" x14ac:dyDescent="0.3">
      <c r="A73" s="39"/>
      <c r="B73" s="39"/>
      <c r="C73" s="39"/>
      <c r="D73" s="39"/>
      <c r="E73" s="39"/>
      <c r="F73" s="39"/>
      <c r="G73" s="39"/>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row>
    <row r="88" spans="2:2" hidden="1" x14ac:dyDescent="0.3">
      <c r="B88" s="17" t="s">
        <v>118</v>
      </c>
    </row>
    <row r="89" spans="2:2" hidden="1" x14ac:dyDescent="0.3">
      <c r="B89" s="17" t="s">
        <v>119</v>
      </c>
    </row>
    <row r="90" spans="2:2" hidden="1" x14ac:dyDescent="0.3">
      <c r="B90" s="17" t="s">
        <v>127</v>
      </c>
    </row>
  </sheetData>
  <sheetProtection algorithmName="SHA-512" hashValue="bZ0W6gYO+ZdA0Jc8tsC9klRdnrlNaLm6DTE0wFNLjliQ5Y/pJr3yvfDjf0Vl+rGFHtYz1em/jw9HC94x36t1FA==" saltValue="sdrj3sa5bX23jnC/NBI2oA==" spinCount="100000" sheet="1" selectLockedCells="1"/>
  <mergeCells count="3">
    <mergeCell ref="B3:C3"/>
    <mergeCell ref="B60:E60"/>
    <mergeCell ref="B4:C4"/>
  </mergeCells>
  <dataValidations count="3">
    <dataValidation type="list" allowBlank="1" showInputMessage="1" showErrorMessage="1" sqref="B18:B29 B69 B63:B66 B38 B41 B51:B52 B45 B56">
      <formula1>$B$88:$B$89</formula1>
    </dataValidation>
    <dataValidation type="list" allowBlank="1" showInputMessage="1" showErrorMessage="1" sqref="B53 B46:B48 B32:B35">
      <formula1>$B$88:$B$90</formula1>
    </dataValidation>
    <dataValidation type="list" allowBlank="1" showInputMessage="1" showErrorMessage="1" sqref="B72">
      <formula1>$B$94:$B$95</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4"/>
  <sheetViews>
    <sheetView topLeftCell="A19" workbookViewId="0">
      <selection activeCell="E23" sqref="E23"/>
    </sheetView>
  </sheetViews>
  <sheetFormatPr defaultRowHeight="14.4" x14ac:dyDescent="0.3"/>
  <cols>
    <col min="1" max="1" width="55.109375" style="14" customWidth="1"/>
    <col min="2" max="2" width="27.88671875" style="14" customWidth="1"/>
    <col min="3" max="3" width="28.21875" style="14" customWidth="1"/>
    <col min="4" max="4" width="29.88671875" style="14" customWidth="1"/>
    <col min="5" max="5" width="20.109375" style="14" customWidth="1"/>
    <col min="6" max="6" width="22.44140625" style="14" customWidth="1"/>
    <col min="7" max="7" width="8.88671875" style="14" customWidth="1"/>
    <col min="8" max="8" width="8.88671875" style="14"/>
    <col min="9" max="9" width="0" style="14" hidden="1" customWidth="1"/>
    <col min="10" max="87" width="8.88671875" style="15"/>
  </cols>
  <sheetData>
    <row r="1" spans="1:87" s="117" customFormat="1" ht="50.4" customHeight="1" x14ac:dyDescent="0.3">
      <c r="A1" s="18" t="s">
        <v>303</v>
      </c>
      <c r="B1" s="14"/>
      <c r="C1" s="14"/>
      <c r="D1" s="14"/>
      <c r="E1" s="14"/>
      <c r="F1" s="14"/>
      <c r="G1" s="14"/>
      <c r="H1" s="14"/>
      <c r="I1" s="14"/>
      <c r="J1" s="14"/>
      <c r="K1" s="14"/>
      <c r="L1" s="14"/>
      <c r="M1" s="14"/>
      <c r="N1" s="14"/>
      <c r="O1" s="14"/>
      <c r="P1" s="14"/>
      <c r="Q1" s="14"/>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row>
    <row r="2" spans="1:87" s="117" customFormat="1" x14ac:dyDescent="0.3">
      <c r="A2" s="14"/>
      <c r="B2" s="14"/>
      <c r="C2" s="14"/>
      <c r="D2" s="14"/>
      <c r="E2" s="14"/>
      <c r="F2" s="14"/>
      <c r="G2" s="14"/>
      <c r="H2" s="14"/>
      <c r="I2" s="14"/>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row>
    <row r="3" spans="1:87" s="117" customFormat="1" ht="18" x14ac:dyDescent="0.3">
      <c r="A3" s="50" t="s">
        <v>151</v>
      </c>
      <c r="B3" s="19"/>
      <c r="C3" s="14"/>
      <c r="D3" s="14"/>
      <c r="E3" s="14"/>
      <c r="F3" s="14"/>
      <c r="G3" s="14"/>
      <c r="H3" s="14"/>
      <c r="I3" s="14"/>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row>
    <row r="4" spans="1:87" s="117" customFormat="1" ht="28.8" x14ac:dyDescent="0.3">
      <c r="A4" s="51" t="s">
        <v>153</v>
      </c>
      <c r="B4" s="14"/>
      <c r="C4" s="14"/>
      <c r="D4" s="14"/>
      <c r="E4" s="14"/>
      <c r="F4" s="14"/>
      <c r="G4" s="14"/>
      <c r="H4" s="14"/>
      <c r="I4" s="14"/>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row>
    <row r="5" spans="1:87" s="117" customFormat="1" x14ac:dyDescent="0.3">
      <c r="A5" s="51"/>
      <c r="B5" s="14"/>
      <c r="C5" s="14"/>
      <c r="D5" s="14"/>
      <c r="E5" s="14"/>
      <c r="F5" s="14"/>
      <c r="G5" s="14"/>
      <c r="H5" s="14"/>
      <c r="I5" s="14"/>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row>
    <row r="6" spans="1:87" s="117" customFormat="1" ht="21" customHeight="1" x14ac:dyDescent="0.3">
      <c r="A6" s="10" t="s">
        <v>182</v>
      </c>
      <c r="B6" s="99">
        <f>'1 Cover page'!C7</f>
        <v>0</v>
      </c>
      <c r="C6" s="14"/>
      <c r="D6" s="14"/>
      <c r="E6" s="14"/>
      <c r="F6" s="14"/>
      <c r="G6" s="14"/>
      <c r="H6" s="14"/>
      <c r="I6" s="14"/>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row>
    <row r="7" spans="1:87" s="117" customFormat="1" ht="21" customHeight="1" x14ac:dyDescent="0.3">
      <c r="A7" s="10" t="s">
        <v>19</v>
      </c>
      <c r="B7" s="99">
        <f>'1 Cover page'!C37</f>
        <v>0</v>
      </c>
      <c r="C7" s="14"/>
      <c r="D7" s="14"/>
      <c r="E7" s="14"/>
      <c r="F7" s="14"/>
      <c r="G7" s="14"/>
      <c r="H7" s="14"/>
      <c r="I7" s="14"/>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row>
    <row r="8" spans="1:87" s="117" customFormat="1" x14ac:dyDescent="0.3">
      <c r="A8" s="51"/>
      <c r="B8" s="14"/>
      <c r="C8" s="14"/>
      <c r="D8" s="14"/>
      <c r="E8" s="14"/>
      <c r="F8" s="14"/>
      <c r="G8" s="14"/>
      <c r="H8" s="14"/>
      <c r="I8" s="14"/>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row>
    <row r="9" spans="1:87" s="124" customFormat="1" ht="81.599999999999994" customHeight="1" x14ac:dyDescent="0.3">
      <c r="A9" s="86"/>
      <c r="B9" s="54" t="s">
        <v>141</v>
      </c>
      <c r="C9" s="55" t="s">
        <v>11</v>
      </c>
      <c r="D9" s="55" t="s">
        <v>102</v>
      </c>
      <c r="E9" s="55" t="s">
        <v>103</v>
      </c>
      <c r="F9" s="55" t="s">
        <v>104</v>
      </c>
      <c r="G9" s="26"/>
      <c r="H9" s="26"/>
      <c r="I9" s="26"/>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row>
    <row r="10" spans="1:87" ht="22.8" customHeight="1" x14ac:dyDescent="0.3">
      <c r="A10" s="86" t="s">
        <v>25</v>
      </c>
      <c r="B10" s="36"/>
      <c r="C10" s="36"/>
      <c r="D10" s="36"/>
      <c r="E10" s="36"/>
      <c r="F10" s="36"/>
    </row>
    <row r="11" spans="1:87" ht="22.8" customHeight="1" x14ac:dyDescent="0.3">
      <c r="A11" s="86" t="s">
        <v>96</v>
      </c>
      <c r="B11" s="36"/>
      <c r="C11" s="36"/>
      <c r="D11" s="36"/>
      <c r="E11" s="36"/>
      <c r="F11" s="36"/>
    </row>
    <row r="12" spans="1:87" ht="22.8" customHeight="1" x14ac:dyDescent="0.3">
      <c r="A12" s="86" t="s">
        <v>28</v>
      </c>
      <c r="B12" s="36"/>
      <c r="C12" s="36"/>
      <c r="D12" s="36"/>
      <c r="E12" s="36"/>
      <c r="F12" s="36"/>
    </row>
    <row r="13" spans="1:87" ht="22.8" customHeight="1" x14ac:dyDescent="0.3">
      <c r="A13" s="86" t="s">
        <v>97</v>
      </c>
      <c r="B13" s="36"/>
      <c r="C13" s="36"/>
      <c r="D13" s="36"/>
      <c r="E13" s="36"/>
      <c r="F13" s="36"/>
    </row>
    <row r="14" spans="1:87" ht="22.8" customHeight="1" x14ac:dyDescent="0.3">
      <c r="A14" s="56" t="s">
        <v>27</v>
      </c>
      <c r="B14" s="36"/>
      <c r="C14" s="36"/>
      <c r="D14" s="36"/>
      <c r="E14" s="36"/>
      <c r="F14" s="36"/>
    </row>
    <row r="15" spans="1:87" ht="22.8" customHeight="1" x14ac:dyDescent="0.3">
      <c r="A15" s="86" t="s">
        <v>26</v>
      </c>
      <c r="B15" s="36"/>
      <c r="C15" s="36"/>
      <c r="D15" s="36"/>
      <c r="E15" s="36"/>
      <c r="F15" s="36"/>
    </row>
    <row r="16" spans="1:87" ht="22.8" customHeight="1" x14ac:dyDescent="0.3">
      <c r="A16" s="86" t="s">
        <v>31</v>
      </c>
      <c r="B16" s="36"/>
      <c r="C16" s="36"/>
      <c r="D16" s="36"/>
      <c r="E16" s="36"/>
      <c r="F16" s="36"/>
    </row>
    <row r="17" spans="1:9" ht="22.8" customHeight="1" x14ac:dyDescent="0.3">
      <c r="A17" s="86" t="s">
        <v>29</v>
      </c>
      <c r="B17" s="36"/>
      <c r="C17" s="36"/>
      <c r="D17" s="36"/>
      <c r="E17" s="36"/>
      <c r="F17" s="36"/>
    </row>
    <row r="18" spans="1:9" ht="22.8" customHeight="1" x14ac:dyDescent="0.3">
      <c r="A18" s="86" t="s">
        <v>98</v>
      </c>
      <c r="B18" s="36"/>
      <c r="C18" s="36"/>
      <c r="D18" s="36"/>
      <c r="E18" s="36"/>
      <c r="F18" s="36"/>
    </row>
    <row r="19" spans="1:9" ht="22.8" customHeight="1" x14ac:dyDescent="0.3">
      <c r="A19" s="86" t="s">
        <v>99</v>
      </c>
      <c r="B19" s="36"/>
      <c r="C19" s="36"/>
      <c r="D19" s="36"/>
      <c r="E19" s="36"/>
      <c r="F19" s="36"/>
    </row>
    <row r="20" spans="1:9" ht="22.8" customHeight="1" x14ac:dyDescent="0.3">
      <c r="A20" s="86" t="s">
        <v>100</v>
      </c>
      <c r="B20" s="36"/>
      <c r="C20" s="36"/>
      <c r="D20" s="36"/>
      <c r="E20" s="36"/>
      <c r="F20" s="36"/>
    </row>
    <row r="21" spans="1:9" ht="22.8" customHeight="1" x14ac:dyDescent="0.3">
      <c r="A21" s="86" t="s">
        <v>101</v>
      </c>
      <c r="B21" s="36"/>
      <c r="C21" s="36"/>
      <c r="D21" s="36"/>
      <c r="E21" s="36"/>
      <c r="F21" s="36"/>
    </row>
    <row r="22" spans="1:9" ht="22.8" customHeight="1" x14ac:dyDescent="0.3">
      <c r="A22" s="86" t="s">
        <v>398</v>
      </c>
      <c r="B22" s="36"/>
      <c r="C22" s="36"/>
      <c r="D22" s="36"/>
      <c r="E22" s="36"/>
      <c r="F22" s="36"/>
    </row>
    <row r="23" spans="1:9" ht="22.8" customHeight="1" x14ac:dyDescent="0.3">
      <c r="A23" s="86" t="s">
        <v>198</v>
      </c>
      <c r="B23" s="36"/>
      <c r="C23" s="36"/>
      <c r="D23" s="36"/>
      <c r="E23" s="36"/>
      <c r="F23" s="36"/>
    </row>
    <row r="24" spans="1:9" ht="22.8" customHeight="1" x14ac:dyDescent="0.3">
      <c r="A24" s="86" t="s">
        <v>198</v>
      </c>
      <c r="B24" s="36"/>
      <c r="C24" s="36"/>
      <c r="D24" s="36"/>
      <c r="E24" s="36"/>
      <c r="F24" s="36"/>
    </row>
    <row r="25" spans="1:9" ht="22.8" customHeight="1" x14ac:dyDescent="0.3">
      <c r="A25" s="13" t="s">
        <v>120</v>
      </c>
      <c r="B25" s="36"/>
      <c r="C25" s="36"/>
      <c r="D25" s="36"/>
      <c r="E25" s="36"/>
      <c r="F25" s="36"/>
    </row>
    <row r="26" spans="1:9" ht="22.8" customHeight="1" x14ac:dyDescent="0.3">
      <c r="A26" s="13" t="s">
        <v>120</v>
      </c>
      <c r="B26" s="36"/>
      <c r="C26" s="36"/>
      <c r="D26" s="36"/>
      <c r="E26" s="36"/>
      <c r="F26" s="36"/>
    </row>
    <row r="27" spans="1:9" ht="22.8" customHeight="1" x14ac:dyDescent="0.3">
      <c r="A27" s="13" t="s">
        <v>120</v>
      </c>
      <c r="B27" s="36"/>
      <c r="C27" s="36"/>
      <c r="D27" s="36"/>
      <c r="E27" s="36"/>
      <c r="F27" s="36"/>
    </row>
    <row r="28" spans="1:9" ht="22.8" customHeight="1" x14ac:dyDescent="0.3">
      <c r="A28" s="13" t="s">
        <v>120</v>
      </c>
      <c r="B28" s="36"/>
      <c r="C28" s="36"/>
      <c r="D28" s="36"/>
      <c r="E28" s="36"/>
      <c r="F28" s="36"/>
    </row>
    <row r="29" spans="1:9" x14ac:dyDescent="0.3">
      <c r="A29" s="39"/>
    </row>
    <row r="30" spans="1:9" ht="43.2" x14ac:dyDescent="0.3">
      <c r="A30" s="16" t="s">
        <v>478</v>
      </c>
      <c r="B30" s="172"/>
      <c r="C30" s="15"/>
      <c r="D30" s="15"/>
      <c r="E30" s="15"/>
      <c r="F30" s="15"/>
      <c r="G30" s="15"/>
      <c r="H30" s="15"/>
      <c r="I30" s="15" t="s">
        <v>118</v>
      </c>
    </row>
    <row r="31" spans="1:9" x14ac:dyDescent="0.3">
      <c r="A31" s="15"/>
      <c r="B31" s="15"/>
      <c r="C31" s="15"/>
      <c r="D31" s="15"/>
      <c r="E31" s="15"/>
      <c r="F31" s="15"/>
      <c r="G31" s="15"/>
      <c r="H31" s="15"/>
      <c r="I31" s="15" t="s">
        <v>119</v>
      </c>
    </row>
    <row r="32" spans="1:9" ht="28.8" x14ac:dyDescent="0.3">
      <c r="A32" s="16" t="s">
        <v>562</v>
      </c>
      <c r="B32" s="172"/>
      <c r="C32" s="15"/>
      <c r="D32" s="15"/>
      <c r="E32" s="15"/>
      <c r="F32" s="15"/>
      <c r="G32" s="15"/>
      <c r="H32" s="15"/>
      <c r="I32" s="15"/>
    </row>
    <row r="33" spans="1:9" x14ac:dyDescent="0.3">
      <c r="A33" s="16"/>
      <c r="B33" s="171"/>
      <c r="C33" s="15"/>
      <c r="D33" s="15"/>
      <c r="E33" s="15"/>
      <c r="F33" s="15"/>
      <c r="G33" s="15"/>
      <c r="H33" s="15"/>
      <c r="I33" s="15"/>
    </row>
    <row r="34" spans="1:9" ht="36.6" customHeight="1" x14ac:dyDescent="0.3">
      <c r="A34" s="16" t="s">
        <v>570</v>
      </c>
      <c r="B34" s="172"/>
      <c r="C34" s="15"/>
      <c r="D34" s="15"/>
      <c r="E34" s="15"/>
      <c r="F34" s="15"/>
      <c r="G34" s="15"/>
      <c r="H34" s="15"/>
      <c r="I34" s="15"/>
    </row>
  </sheetData>
  <sheetProtection algorithmName="SHA-512" hashValue="dRDI6+gfWb/tI2ul/rGpNjcJ7ZhjnoHLDEyIPCk+vuiLJ/RCY+LGNA6zfmEUGWOCFw91mO9T8RbhjIxHNsgkyA==" saltValue="QSsUmL3z0R4hGObPTFNFmA==" spinCount="100000" sheet="1" selectLockedCells="1"/>
  <dataValidations count="1">
    <dataValidation type="list" allowBlank="1" showInputMessage="1" showErrorMessage="1" sqref="B30 B34 B32">
      <formula1>$I$30:$I$31</formula1>
    </dataValidation>
  </dataValidation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5"/>
  <sheetViews>
    <sheetView topLeftCell="A31" zoomScale="96" zoomScaleNormal="96" workbookViewId="0">
      <selection activeCell="B15" sqref="B14:B15"/>
    </sheetView>
  </sheetViews>
  <sheetFormatPr defaultRowHeight="15.6" x14ac:dyDescent="0.3"/>
  <cols>
    <col min="1" max="1" width="27.5546875" style="14" customWidth="1"/>
    <col min="2" max="2" width="21.77734375" style="14" customWidth="1"/>
    <col min="3" max="3" width="23.33203125" style="14" customWidth="1"/>
    <col min="4" max="4" width="2.6640625" style="31" customWidth="1"/>
    <col min="5" max="5" width="15.77734375" style="14" customWidth="1"/>
    <col min="6" max="6" width="2.6640625" style="14" customWidth="1"/>
    <col min="7" max="7" width="28.77734375" style="14" customWidth="1"/>
    <col min="8" max="8" width="3" style="14" customWidth="1"/>
    <col min="9" max="17" width="8.88671875" style="127"/>
    <col min="18" max="73" width="8.88671875" style="15"/>
  </cols>
  <sheetData>
    <row r="1" spans="1:73" ht="50.4" customHeight="1" x14ac:dyDescent="0.3">
      <c r="A1" s="261" t="s">
        <v>303</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row>
    <row r="2" spans="1:73" ht="19.2" customHeight="1" x14ac:dyDescent="0.3">
      <c r="A2" s="220"/>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row>
    <row r="3" spans="1:73" ht="22.8" customHeight="1" x14ac:dyDescent="0.3">
      <c r="A3" s="229" t="s">
        <v>0</v>
      </c>
      <c r="B3" s="331">
        <f>'1 Cover page'!C7</f>
        <v>0</v>
      </c>
      <c r="C3" s="331"/>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row>
    <row r="4" spans="1:73" ht="22.8" customHeight="1" x14ac:dyDescent="0.3">
      <c r="A4" s="229"/>
      <c r="B4" s="247"/>
      <c r="C4" s="247"/>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row>
    <row r="5" spans="1:73" ht="21.6" customHeight="1" x14ac:dyDescent="0.3">
      <c r="A5" s="220"/>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row>
    <row r="6" spans="1:73" ht="21.6" customHeight="1" x14ac:dyDescent="0.3">
      <c r="A6" s="332" t="s">
        <v>247</v>
      </c>
      <c r="B6" s="332"/>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row>
    <row r="7" spans="1:73" x14ac:dyDescent="0.3">
      <c r="A7" s="233" t="s">
        <v>153</v>
      </c>
      <c r="B7"/>
      <c r="C7"/>
      <c r="D7"/>
      <c r="E7"/>
      <c r="F7"/>
      <c r="G7"/>
      <c r="H7"/>
      <c r="I7" s="262"/>
      <c r="J7" s="262"/>
      <c r="K7" s="262"/>
      <c r="L7" s="262"/>
      <c r="M7" s="262"/>
      <c r="N7" s="262"/>
      <c r="O7" s="262"/>
      <c r="P7" s="262"/>
      <c r="Q7" s="262"/>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row>
    <row r="8" spans="1:73" x14ac:dyDescent="0.3">
      <c r="A8" s="233"/>
      <c r="B8"/>
      <c r="C8"/>
      <c r="D8"/>
      <c r="E8"/>
      <c r="F8"/>
      <c r="G8"/>
      <c r="H8"/>
      <c r="I8" s="262"/>
      <c r="J8" s="262"/>
      <c r="K8" s="262"/>
      <c r="L8" s="262"/>
      <c r="M8" s="262"/>
      <c r="N8" s="262"/>
      <c r="O8" s="262"/>
      <c r="P8" s="262"/>
      <c r="Q8" s="262"/>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row>
    <row r="9" spans="1:73" x14ac:dyDescent="0.3">
      <c r="A9" s="263" t="s">
        <v>59</v>
      </c>
      <c r="B9"/>
      <c r="C9"/>
      <c r="D9"/>
      <c r="E9"/>
      <c r="F9"/>
      <c r="G9"/>
      <c r="H9"/>
      <c r="I9" s="262"/>
      <c r="J9" s="262"/>
      <c r="K9" s="262"/>
      <c r="L9" s="262"/>
      <c r="M9" s="262"/>
      <c r="N9" s="262"/>
      <c r="O9" s="262"/>
      <c r="P9" s="262"/>
      <c r="Q9" s="262"/>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row>
    <row r="10" spans="1:73" s="247" customFormat="1" x14ac:dyDescent="0.3">
      <c r="A10" s="234" t="s">
        <v>60</v>
      </c>
      <c r="B10" s="234" t="s">
        <v>61</v>
      </c>
      <c r="C10" s="234" t="s">
        <v>62</v>
      </c>
      <c r="D10" s="220"/>
      <c r="E10" s="234" t="s">
        <v>63</v>
      </c>
      <c r="F10" s="220"/>
      <c r="G10" s="264" t="s">
        <v>214</v>
      </c>
      <c r="I10" s="265"/>
      <c r="J10" s="265"/>
      <c r="K10" s="265"/>
      <c r="L10" s="265"/>
      <c r="M10" s="265"/>
      <c r="N10" s="265"/>
      <c r="O10" s="265"/>
      <c r="P10" s="265"/>
      <c r="Q10" s="265"/>
    </row>
    <row r="11" spans="1:73" s="247" customFormat="1" ht="104.4" customHeight="1" x14ac:dyDescent="0.3">
      <c r="A11" s="234"/>
      <c r="B11" s="234" t="s">
        <v>212</v>
      </c>
      <c r="C11" s="234" t="s">
        <v>213</v>
      </c>
      <c r="D11" s="220"/>
      <c r="E11" s="234" t="s">
        <v>220</v>
      </c>
      <c r="F11" s="220"/>
      <c r="G11" s="266" t="s">
        <v>584</v>
      </c>
      <c r="I11" s="265"/>
      <c r="J11" s="265"/>
      <c r="K11" s="265"/>
      <c r="L11" s="265"/>
      <c r="M11" s="265"/>
      <c r="N11" s="265"/>
      <c r="O11" s="265"/>
      <c r="P11" s="265"/>
      <c r="Q11" s="265"/>
    </row>
    <row r="12" spans="1:73" ht="22.8" customHeight="1" x14ac:dyDescent="0.3">
      <c r="A12" s="333" t="s">
        <v>219</v>
      </c>
      <c r="B12" s="333"/>
      <c r="C12" s="267">
        <v>0</v>
      </c>
      <c r="D12" s="268"/>
      <c r="E12" s="269" t="s">
        <v>59</v>
      </c>
      <c r="F12" s="8"/>
      <c r="G12" s="269" t="s">
        <v>59</v>
      </c>
      <c r="H12"/>
      <c r="I12" s="262"/>
      <c r="J12" s="262"/>
      <c r="K12" s="262"/>
      <c r="L12" s="262"/>
      <c r="M12" s="262"/>
      <c r="N12" s="262"/>
      <c r="O12" s="262"/>
      <c r="P12" s="262"/>
      <c r="Q12" s="26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row>
    <row r="13" spans="1:73" ht="22.8" customHeight="1" x14ac:dyDescent="0.3">
      <c r="A13" s="270" t="s">
        <v>215</v>
      </c>
      <c r="B13" s="73">
        <v>0</v>
      </c>
      <c r="C13" s="267">
        <v>0</v>
      </c>
      <c r="D13" s="173"/>
      <c r="E13" s="100" t="s">
        <v>59</v>
      </c>
      <c r="F13" s="8"/>
      <c r="G13" s="100" t="s">
        <v>59</v>
      </c>
      <c r="H13"/>
      <c r="I13" s="262"/>
      <c r="J13" s="262"/>
      <c r="K13" s="262"/>
      <c r="L13" s="262"/>
      <c r="M13" s="262"/>
      <c r="N13" s="262"/>
      <c r="O13" s="262"/>
      <c r="P13" s="262"/>
      <c r="Q13" s="262"/>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row>
    <row r="14" spans="1:73" ht="22.8" customHeight="1" x14ac:dyDescent="0.3">
      <c r="A14" s="270" t="s">
        <v>112</v>
      </c>
      <c r="B14" s="73">
        <v>0</v>
      </c>
      <c r="C14" s="267">
        <v>0</v>
      </c>
      <c r="D14" s="173"/>
      <c r="E14" s="100" t="s">
        <v>59</v>
      </c>
      <c r="F14" s="8"/>
      <c r="G14" s="100" t="s">
        <v>59</v>
      </c>
      <c r="H14"/>
      <c r="I14" s="262"/>
      <c r="J14" s="262"/>
      <c r="K14" s="262"/>
      <c r="L14" s="262"/>
      <c r="M14" s="262"/>
      <c r="N14" s="262"/>
      <c r="O14" s="262"/>
      <c r="P14" s="262"/>
      <c r="Q14" s="262"/>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row>
    <row r="15" spans="1:73" ht="22.8" customHeight="1" x14ac:dyDescent="0.3">
      <c r="A15" s="270" t="s">
        <v>216</v>
      </c>
      <c r="B15" s="73">
        <v>0</v>
      </c>
      <c r="C15" s="267">
        <v>0</v>
      </c>
      <c r="D15" s="173"/>
      <c r="E15" s="100" t="s">
        <v>59</v>
      </c>
      <c r="F15" s="8"/>
      <c r="G15" s="100" t="s">
        <v>59</v>
      </c>
      <c r="H15"/>
      <c r="I15" s="262"/>
      <c r="J15" s="262"/>
      <c r="K15" s="262"/>
      <c r="L15" s="262"/>
      <c r="M15" s="262"/>
      <c r="N15" s="262"/>
      <c r="O15" s="262"/>
      <c r="P15" s="262"/>
      <c r="Q15" s="262"/>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row>
    <row r="16" spans="1:73" ht="22.8" customHeight="1" x14ac:dyDescent="0.3">
      <c r="A16" s="270" t="s">
        <v>217</v>
      </c>
      <c r="B16" s="73">
        <v>0</v>
      </c>
      <c r="C16" s="267">
        <v>0</v>
      </c>
      <c r="D16" s="173"/>
      <c r="E16" s="100" t="s">
        <v>59</v>
      </c>
      <c r="F16" s="8"/>
      <c r="G16" s="100" t="s">
        <v>59</v>
      </c>
      <c r="H16"/>
      <c r="I16" s="262"/>
      <c r="J16" s="262"/>
      <c r="K16" s="262"/>
      <c r="L16" s="262"/>
      <c r="M16" s="262"/>
      <c r="N16" s="262"/>
      <c r="O16" s="262"/>
      <c r="P16" s="262"/>
      <c r="Q16" s="262"/>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row>
    <row r="17" spans="1:73" ht="22.8" customHeight="1" x14ac:dyDescent="0.3">
      <c r="A17" s="270" t="s">
        <v>218</v>
      </c>
      <c r="B17" s="73">
        <v>0</v>
      </c>
      <c r="C17" s="267">
        <v>0</v>
      </c>
      <c r="D17" s="173"/>
      <c r="E17" s="100"/>
      <c r="F17" s="8"/>
      <c r="G17" s="100"/>
      <c r="H17"/>
      <c r="I17" s="262"/>
      <c r="J17" s="262"/>
      <c r="K17" s="262"/>
      <c r="L17" s="262"/>
      <c r="M17" s="262"/>
      <c r="N17" s="262"/>
      <c r="O17" s="262"/>
      <c r="P17" s="262"/>
      <c r="Q17" s="262"/>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row>
    <row r="18" spans="1:73" ht="22.8" customHeight="1" x14ac:dyDescent="0.3">
      <c r="A18" s="270" t="s">
        <v>218</v>
      </c>
      <c r="B18" s="73">
        <v>0</v>
      </c>
      <c r="C18" s="267">
        <v>0</v>
      </c>
      <c r="D18" s="173"/>
      <c r="E18" s="100"/>
      <c r="F18" s="8"/>
      <c r="G18" s="100"/>
      <c r="H18"/>
      <c r="I18" s="262"/>
      <c r="J18" s="262"/>
      <c r="K18" s="262"/>
      <c r="L18" s="262"/>
      <c r="M18" s="262"/>
      <c r="N18" s="262"/>
      <c r="O18" s="262"/>
      <c r="P18" s="262"/>
      <c r="Q18" s="262"/>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row>
    <row r="19" spans="1:73" ht="22.8" customHeight="1" x14ac:dyDescent="0.3">
      <c r="A19" s="270" t="s">
        <v>218</v>
      </c>
      <c r="B19" s="73">
        <v>0</v>
      </c>
      <c r="C19" s="267">
        <v>0</v>
      </c>
      <c r="D19" s="173"/>
      <c r="E19" s="100"/>
      <c r="F19" s="8"/>
      <c r="G19" s="100"/>
      <c r="H19"/>
      <c r="I19" s="262"/>
      <c r="J19" s="262"/>
      <c r="K19" s="262"/>
      <c r="L19" s="262"/>
      <c r="M19" s="262"/>
      <c r="N19" s="262"/>
      <c r="O19" s="262"/>
      <c r="P19" s="262"/>
      <c r="Q19" s="262"/>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row>
    <row r="20" spans="1:73" ht="22.8" customHeight="1" x14ac:dyDescent="0.3">
      <c r="A20" s="270" t="s">
        <v>218</v>
      </c>
      <c r="B20" s="73">
        <v>0</v>
      </c>
      <c r="C20" s="267">
        <v>0</v>
      </c>
      <c r="D20" s="173"/>
      <c r="E20" s="100" t="s">
        <v>59</v>
      </c>
      <c r="F20" s="8"/>
      <c r="G20" s="100" t="s">
        <v>59</v>
      </c>
      <c r="H20"/>
      <c r="I20" s="262"/>
      <c r="J20" s="262"/>
      <c r="K20" s="262"/>
      <c r="L20" s="262"/>
      <c r="M20" s="262"/>
      <c r="N20" s="262"/>
      <c r="O20" s="262"/>
      <c r="P20" s="262"/>
      <c r="Q20" s="262"/>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row>
    <row r="21" spans="1:73" ht="22.8" customHeight="1" x14ac:dyDescent="0.3">
      <c r="A21" s="271" t="s">
        <v>66</v>
      </c>
      <c r="B21" s="78">
        <f>SUM(B13:B20)</f>
        <v>0</v>
      </c>
      <c r="C21" s="78">
        <f>SUM(C12:C20)</f>
        <v>0</v>
      </c>
      <c r="D21" s="74"/>
      <c r="E21" s="272"/>
      <c r="F21" s="8"/>
      <c r="G21" s="272"/>
      <c r="H21"/>
      <c r="I21" s="262"/>
      <c r="J21" s="262"/>
      <c r="K21" s="262"/>
      <c r="L21" s="262"/>
      <c r="M21" s="262"/>
      <c r="N21" s="262"/>
      <c r="O21" s="262"/>
      <c r="P21" s="262"/>
      <c r="Q21" s="262"/>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row>
    <row r="22" spans="1:73" ht="29.4" customHeight="1" x14ac:dyDescent="0.3">
      <c r="A22" s="271" t="s">
        <v>246</v>
      </c>
      <c r="B22" s="273">
        <f>B21+C21</f>
        <v>0</v>
      </c>
      <c r="C22" s="272"/>
      <c r="D22" s="8"/>
      <c r="E22" s="274" t="s">
        <v>59</v>
      </c>
      <c r="F22" s="8"/>
      <c r="G22" s="274" t="s">
        <v>59</v>
      </c>
      <c r="H22"/>
      <c r="I22" s="262"/>
      <c r="J22" s="262"/>
      <c r="K22" s="262"/>
      <c r="L22" s="262"/>
      <c r="M22" s="262"/>
      <c r="N22" s="262"/>
      <c r="O22" s="262"/>
      <c r="P22" s="262"/>
      <c r="Q22" s="26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row>
    <row r="23" spans="1:73" ht="29.4" customHeight="1" x14ac:dyDescent="0.3">
      <c r="A23" s="248"/>
      <c r="B23" s="275"/>
      <c r="C23" s="8"/>
      <c r="D23" s="8"/>
      <c r="E23" s="258"/>
      <c r="F23" s="8"/>
      <c r="G23" s="258"/>
      <c r="H23"/>
      <c r="I23" s="262"/>
      <c r="J23" s="262"/>
      <c r="K23" s="262"/>
      <c r="L23" s="262"/>
      <c r="M23" s="262"/>
      <c r="N23" s="262"/>
      <c r="O23" s="262"/>
      <c r="P23" s="262"/>
      <c r="Q23" s="262"/>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row>
    <row r="24" spans="1:73" s="117" customFormat="1" x14ac:dyDescent="0.3">
      <c r="A24" s="14"/>
      <c r="B24" s="14"/>
      <c r="C24" s="14"/>
      <c r="D24" s="31"/>
      <c r="E24" s="14"/>
      <c r="F24" s="14"/>
      <c r="G24" s="14"/>
      <c r="H24" s="14"/>
      <c r="I24" s="127"/>
      <c r="J24" s="127"/>
      <c r="K24" s="127"/>
      <c r="L24" s="127"/>
      <c r="M24" s="127"/>
      <c r="N24" s="127"/>
      <c r="O24" s="127"/>
      <c r="P24" s="127"/>
      <c r="Q24" s="127"/>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row>
    <row r="25" spans="1:73" s="117" customFormat="1" x14ac:dyDescent="0.3">
      <c r="A25" s="14"/>
      <c r="B25" s="14"/>
      <c r="C25" s="14"/>
      <c r="D25" s="31"/>
      <c r="E25" s="14"/>
      <c r="F25" s="14"/>
      <c r="G25" s="14"/>
      <c r="H25" s="14"/>
      <c r="I25" s="127"/>
      <c r="J25" s="127"/>
      <c r="K25" s="127"/>
      <c r="L25" s="127"/>
      <c r="M25" s="127"/>
      <c r="N25" s="127"/>
      <c r="O25" s="127"/>
      <c r="P25" s="127"/>
      <c r="Q25" s="127"/>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row>
    <row r="26" spans="1:73" s="117" customFormat="1" x14ac:dyDescent="0.3">
      <c r="A26" s="14"/>
      <c r="B26" s="14"/>
      <c r="C26" s="14"/>
      <c r="D26" s="31"/>
      <c r="E26" s="14"/>
      <c r="F26" s="14"/>
      <c r="G26" s="14"/>
      <c r="H26" s="14"/>
      <c r="I26" s="127"/>
      <c r="J26" s="127"/>
      <c r="K26" s="127"/>
      <c r="L26" s="127"/>
      <c r="M26" s="127"/>
      <c r="N26" s="127"/>
      <c r="O26" s="127"/>
      <c r="P26" s="127"/>
      <c r="Q26" s="127"/>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row>
    <row r="27" spans="1:73" s="117" customFormat="1" x14ac:dyDescent="0.3">
      <c r="A27" s="14"/>
      <c r="B27" s="14"/>
      <c r="C27" s="14"/>
      <c r="D27" s="31"/>
      <c r="E27" s="14"/>
      <c r="F27" s="14"/>
      <c r="G27" s="14"/>
      <c r="H27" s="14"/>
      <c r="I27" s="127"/>
      <c r="J27" s="127"/>
      <c r="K27" s="127"/>
      <c r="L27" s="127"/>
      <c r="M27" s="127"/>
      <c r="N27" s="127"/>
      <c r="O27" s="127"/>
      <c r="P27" s="127"/>
      <c r="Q27" s="127"/>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row>
    <row r="28" spans="1:73" s="117" customFormat="1" x14ac:dyDescent="0.3">
      <c r="A28" s="14"/>
      <c r="B28" s="14"/>
      <c r="C28" s="14"/>
      <c r="D28" s="31"/>
      <c r="E28" s="14"/>
      <c r="F28" s="14"/>
      <c r="G28" s="14"/>
      <c r="H28" s="14"/>
      <c r="I28" s="127"/>
      <c r="J28" s="127"/>
      <c r="K28" s="127"/>
      <c r="L28" s="127"/>
      <c r="M28" s="127"/>
      <c r="N28" s="127"/>
      <c r="O28" s="127"/>
      <c r="P28" s="127"/>
      <c r="Q28" s="127"/>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row>
    <row r="29" spans="1:73" s="117" customFormat="1" x14ac:dyDescent="0.3">
      <c r="A29" s="14"/>
      <c r="B29" s="14"/>
      <c r="C29" s="14"/>
      <c r="D29" s="31"/>
      <c r="E29" s="14"/>
      <c r="F29" s="14"/>
      <c r="G29" s="14"/>
      <c r="H29" s="14"/>
      <c r="I29" s="127"/>
      <c r="J29" s="127"/>
      <c r="K29" s="127"/>
      <c r="L29" s="127"/>
      <c r="M29" s="127"/>
      <c r="N29" s="127"/>
      <c r="O29" s="127"/>
      <c r="P29" s="127"/>
      <c r="Q29" s="127"/>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row>
    <row r="30" spans="1:73" s="117" customFormat="1" x14ac:dyDescent="0.3">
      <c r="A30" s="14"/>
      <c r="B30" s="14"/>
      <c r="C30" s="14"/>
      <c r="D30" s="31"/>
      <c r="E30" s="14"/>
      <c r="F30" s="14"/>
      <c r="G30" s="14"/>
      <c r="H30" s="14"/>
      <c r="I30" s="127"/>
      <c r="J30" s="127"/>
      <c r="K30" s="127"/>
      <c r="L30" s="127"/>
      <c r="M30" s="127"/>
      <c r="N30" s="127"/>
      <c r="O30" s="127"/>
      <c r="P30" s="127"/>
      <c r="Q30" s="127"/>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row>
    <row r="31" spans="1:73" s="117" customFormat="1" x14ac:dyDescent="0.3">
      <c r="A31" s="14"/>
      <c r="B31" s="14"/>
      <c r="C31" s="14"/>
      <c r="D31" s="31"/>
      <c r="E31" s="14"/>
      <c r="F31" s="14"/>
      <c r="G31" s="14"/>
      <c r="H31" s="14"/>
      <c r="I31" s="127"/>
      <c r="J31" s="127"/>
      <c r="K31" s="127"/>
      <c r="L31" s="127"/>
      <c r="M31" s="127"/>
      <c r="N31" s="127"/>
      <c r="O31" s="127"/>
      <c r="P31" s="127"/>
      <c r="Q31" s="127"/>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3" s="117" customFormat="1" x14ac:dyDescent="0.3">
      <c r="A32" s="14"/>
      <c r="B32" s="14"/>
      <c r="C32" s="14"/>
      <c r="D32" s="31"/>
      <c r="E32" s="14"/>
      <c r="F32" s="14"/>
      <c r="G32" s="14"/>
      <c r="H32" s="14"/>
      <c r="I32" s="127"/>
      <c r="J32" s="127"/>
      <c r="K32" s="127"/>
      <c r="L32" s="127"/>
      <c r="M32" s="127"/>
      <c r="N32" s="127"/>
      <c r="O32" s="127"/>
      <c r="P32" s="127"/>
      <c r="Q32" s="127"/>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row>
    <row r="33" spans="1:71" s="117" customFormat="1" x14ac:dyDescent="0.3">
      <c r="A33" s="14"/>
      <c r="B33" s="14"/>
      <c r="C33" s="14"/>
      <c r="D33" s="31"/>
      <c r="E33" s="14"/>
      <c r="F33" s="14"/>
      <c r="G33" s="14"/>
      <c r="H33" s="14"/>
      <c r="I33" s="127"/>
      <c r="J33" s="127"/>
      <c r="K33" s="127"/>
      <c r="L33" s="127"/>
      <c r="M33" s="127"/>
      <c r="N33" s="127"/>
      <c r="O33" s="127"/>
      <c r="P33" s="127"/>
      <c r="Q33" s="127"/>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row>
    <row r="34" spans="1:71" s="117" customFormat="1" x14ac:dyDescent="0.3">
      <c r="A34" s="14"/>
      <c r="B34" s="14"/>
      <c r="C34" s="14"/>
      <c r="D34" s="31"/>
      <c r="E34" s="14"/>
      <c r="F34" s="14"/>
      <c r="G34" s="14"/>
      <c r="H34" s="14"/>
      <c r="I34" s="127"/>
      <c r="J34" s="127"/>
      <c r="K34" s="127"/>
      <c r="L34" s="127"/>
      <c r="M34" s="127"/>
      <c r="N34" s="127"/>
      <c r="O34" s="127"/>
      <c r="P34" s="127"/>
      <c r="Q34" s="127"/>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row>
    <row r="35" spans="1:71" s="117" customFormat="1" x14ac:dyDescent="0.3">
      <c r="A35" s="14"/>
      <c r="B35" s="14"/>
      <c r="C35" s="14"/>
      <c r="D35" s="31"/>
      <c r="E35" s="14"/>
      <c r="F35" s="14"/>
      <c r="G35" s="14"/>
      <c r="H35" s="14"/>
      <c r="I35" s="127"/>
      <c r="J35" s="127"/>
      <c r="K35" s="127"/>
      <c r="L35" s="127"/>
      <c r="M35" s="127"/>
      <c r="N35" s="127"/>
      <c r="O35" s="127"/>
      <c r="P35" s="127"/>
      <c r="Q35" s="127"/>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row>
    <row r="36" spans="1:71" s="117" customFormat="1" x14ac:dyDescent="0.3">
      <c r="A36" s="14"/>
      <c r="B36" s="14"/>
      <c r="C36" s="14"/>
      <c r="D36" s="31"/>
      <c r="E36" s="14"/>
      <c r="F36" s="14"/>
      <c r="G36" s="14"/>
      <c r="H36" s="14"/>
      <c r="I36" s="127"/>
      <c r="J36" s="127"/>
      <c r="K36" s="127"/>
      <c r="L36" s="127"/>
      <c r="M36" s="127"/>
      <c r="N36" s="127"/>
      <c r="O36" s="127"/>
      <c r="P36" s="127"/>
      <c r="Q36" s="127"/>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row>
    <row r="37" spans="1:71" s="117" customFormat="1" x14ac:dyDescent="0.3">
      <c r="A37" s="14"/>
      <c r="B37" s="14"/>
      <c r="C37" s="14"/>
      <c r="D37" s="31"/>
      <c r="E37" s="14"/>
      <c r="F37" s="14"/>
      <c r="G37" s="14"/>
      <c r="H37" s="14"/>
      <c r="I37" s="127"/>
      <c r="J37" s="127"/>
      <c r="K37" s="127"/>
      <c r="L37" s="127"/>
      <c r="M37" s="127"/>
      <c r="N37" s="127"/>
      <c r="O37" s="127"/>
      <c r="P37" s="127"/>
      <c r="Q37" s="127"/>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row>
    <row r="38" spans="1:71" s="117" customFormat="1" x14ac:dyDescent="0.3">
      <c r="A38" s="14"/>
      <c r="B38" s="14"/>
      <c r="C38" s="14"/>
      <c r="D38" s="31"/>
      <c r="E38" s="14"/>
      <c r="F38" s="14"/>
      <c r="G38" s="14"/>
      <c r="H38" s="14"/>
      <c r="I38" s="127"/>
      <c r="J38" s="127"/>
      <c r="K38" s="127"/>
      <c r="L38" s="127"/>
      <c r="M38" s="127"/>
      <c r="N38" s="127"/>
      <c r="O38" s="127"/>
      <c r="P38" s="127"/>
      <c r="Q38" s="127"/>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row>
    <row r="39" spans="1:71" s="117" customFormat="1" x14ac:dyDescent="0.3">
      <c r="A39" s="14"/>
      <c r="B39" s="14"/>
      <c r="C39" s="14"/>
      <c r="D39" s="31"/>
      <c r="E39" s="14"/>
      <c r="F39" s="14"/>
      <c r="G39" s="14"/>
      <c r="H39" s="14"/>
      <c r="I39" s="127"/>
      <c r="J39" s="127"/>
      <c r="K39" s="127"/>
      <c r="L39" s="127"/>
      <c r="M39" s="127"/>
      <c r="N39" s="127"/>
      <c r="O39" s="127"/>
      <c r="P39" s="127"/>
      <c r="Q39" s="127"/>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row>
    <row r="40" spans="1:71" s="117" customFormat="1" x14ac:dyDescent="0.3">
      <c r="A40" s="14"/>
      <c r="B40" s="14"/>
      <c r="C40" s="14"/>
      <c r="D40" s="31"/>
      <c r="E40" s="14"/>
      <c r="F40" s="14"/>
      <c r="G40" s="14"/>
      <c r="H40" s="14"/>
      <c r="I40" s="127"/>
      <c r="J40" s="127"/>
      <c r="K40" s="127"/>
      <c r="L40" s="127"/>
      <c r="M40" s="127"/>
      <c r="N40" s="127"/>
      <c r="O40" s="127"/>
      <c r="P40" s="127"/>
      <c r="Q40" s="127"/>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row>
    <row r="41" spans="1:71" s="117" customFormat="1" x14ac:dyDescent="0.3">
      <c r="A41" s="14"/>
      <c r="B41" s="14"/>
      <c r="C41" s="14"/>
      <c r="D41" s="31"/>
      <c r="E41" s="14"/>
      <c r="F41" s="14"/>
      <c r="G41" s="14"/>
      <c r="H41" s="14"/>
      <c r="I41" s="127"/>
      <c r="J41" s="127"/>
      <c r="K41" s="127"/>
      <c r="L41" s="127"/>
      <c r="M41" s="127"/>
      <c r="N41" s="127"/>
      <c r="O41" s="127"/>
      <c r="P41" s="127"/>
      <c r="Q41" s="127"/>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row>
    <row r="42" spans="1:71" s="117" customFormat="1" x14ac:dyDescent="0.3">
      <c r="A42" s="14"/>
      <c r="B42" s="14"/>
      <c r="C42" s="14"/>
      <c r="D42" s="31"/>
      <c r="E42" s="14"/>
      <c r="F42" s="14"/>
      <c r="G42" s="14"/>
      <c r="H42" s="14"/>
      <c r="I42" s="127"/>
      <c r="J42" s="127"/>
      <c r="K42" s="127"/>
      <c r="L42" s="127"/>
      <c r="M42" s="127"/>
      <c r="N42" s="127"/>
      <c r="O42" s="127"/>
      <c r="P42" s="127"/>
      <c r="Q42" s="127"/>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row>
    <row r="43" spans="1:71" s="117" customFormat="1" x14ac:dyDescent="0.3">
      <c r="A43" s="14"/>
      <c r="B43" s="14"/>
      <c r="C43" s="14"/>
      <c r="D43" s="31"/>
      <c r="E43" s="14"/>
      <c r="F43" s="14"/>
      <c r="G43" s="14"/>
      <c r="H43" s="14"/>
      <c r="I43" s="127"/>
      <c r="J43" s="127"/>
      <c r="K43" s="127"/>
      <c r="L43" s="127"/>
      <c r="M43" s="127"/>
      <c r="N43" s="127"/>
      <c r="O43" s="127"/>
      <c r="P43" s="127"/>
      <c r="Q43" s="127"/>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row>
    <row r="44" spans="1:71" s="117" customFormat="1" x14ac:dyDescent="0.3">
      <c r="A44" s="14"/>
      <c r="B44" s="14"/>
      <c r="C44" s="14"/>
      <c r="D44" s="31"/>
      <c r="E44" s="14"/>
      <c r="F44" s="14"/>
      <c r="G44" s="14"/>
      <c r="H44" s="14"/>
      <c r="I44" s="127"/>
      <c r="J44" s="127"/>
      <c r="K44" s="127"/>
      <c r="L44" s="127"/>
      <c r="M44" s="127"/>
      <c r="N44" s="127"/>
      <c r="O44" s="127"/>
      <c r="P44" s="127"/>
      <c r="Q44" s="127"/>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row>
    <row r="45" spans="1:71" s="117" customFormat="1" x14ac:dyDescent="0.3">
      <c r="A45" s="14"/>
      <c r="B45" s="14"/>
      <c r="C45" s="14"/>
      <c r="D45" s="31"/>
      <c r="E45" s="14"/>
      <c r="F45" s="14"/>
      <c r="G45" s="14"/>
      <c r="H45" s="14"/>
      <c r="I45" s="127"/>
      <c r="J45" s="127"/>
      <c r="K45" s="127"/>
      <c r="L45" s="127"/>
      <c r="M45" s="127"/>
      <c r="N45" s="127"/>
      <c r="O45" s="127"/>
      <c r="P45" s="127"/>
      <c r="Q45" s="127"/>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row>
    <row r="46" spans="1:71" s="117" customFormat="1" x14ac:dyDescent="0.3">
      <c r="A46" s="14"/>
      <c r="B46" s="14"/>
      <c r="C46" s="14"/>
      <c r="D46" s="31"/>
      <c r="E46" s="14"/>
      <c r="F46" s="14"/>
      <c r="G46" s="14"/>
      <c r="H46" s="14"/>
      <c r="I46" s="127"/>
      <c r="J46" s="127"/>
      <c r="K46" s="127"/>
      <c r="L46" s="127"/>
      <c r="M46" s="127"/>
      <c r="N46" s="127"/>
      <c r="O46" s="127"/>
      <c r="P46" s="127"/>
      <c r="Q46" s="127"/>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row>
    <row r="47" spans="1:71" s="117" customFormat="1" x14ac:dyDescent="0.3">
      <c r="A47" s="14"/>
      <c r="B47" s="14"/>
      <c r="C47" s="14"/>
      <c r="D47" s="31"/>
      <c r="E47" s="14"/>
      <c r="F47" s="14"/>
      <c r="G47" s="14"/>
      <c r="H47" s="14"/>
      <c r="I47" s="127"/>
      <c r="J47" s="127"/>
      <c r="K47" s="127"/>
      <c r="L47" s="127"/>
      <c r="M47" s="127"/>
      <c r="N47" s="127"/>
      <c r="O47" s="127"/>
      <c r="P47" s="127"/>
      <c r="Q47" s="127"/>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row>
    <row r="48" spans="1:71" s="117" customFormat="1" x14ac:dyDescent="0.3">
      <c r="A48" s="14"/>
      <c r="B48" s="14"/>
      <c r="C48" s="14"/>
      <c r="D48" s="31"/>
      <c r="E48" s="14"/>
      <c r="F48" s="14"/>
      <c r="G48" s="14"/>
      <c r="H48" s="14"/>
      <c r="I48" s="127"/>
      <c r="J48" s="127"/>
      <c r="K48" s="127"/>
      <c r="L48" s="127"/>
      <c r="M48" s="127"/>
      <c r="N48" s="127"/>
      <c r="O48" s="127"/>
      <c r="P48" s="127"/>
      <c r="Q48" s="127"/>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row>
    <row r="49" spans="1:71" s="117" customFormat="1" x14ac:dyDescent="0.3">
      <c r="A49" s="14"/>
      <c r="B49" s="14"/>
      <c r="C49" s="14"/>
      <c r="D49" s="31"/>
      <c r="E49" s="14"/>
      <c r="F49" s="14"/>
      <c r="G49" s="14"/>
      <c r="H49" s="14"/>
      <c r="I49" s="127"/>
      <c r="J49" s="127"/>
      <c r="K49" s="127"/>
      <c r="L49" s="127"/>
      <c r="M49" s="127"/>
      <c r="N49" s="127"/>
      <c r="O49" s="127"/>
      <c r="P49" s="127"/>
      <c r="Q49" s="127"/>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row>
    <row r="50" spans="1:71" s="117" customFormat="1" x14ac:dyDescent="0.3">
      <c r="A50" s="14"/>
      <c r="B50" s="14"/>
      <c r="C50" s="14"/>
      <c r="D50" s="31"/>
      <c r="E50" s="14"/>
      <c r="F50" s="14"/>
      <c r="G50" s="14"/>
      <c r="H50" s="14"/>
      <c r="I50" s="127"/>
      <c r="J50" s="127"/>
      <c r="K50" s="127"/>
      <c r="L50" s="127"/>
      <c r="M50" s="127"/>
      <c r="N50" s="127"/>
      <c r="O50" s="127"/>
      <c r="P50" s="127"/>
      <c r="Q50" s="127"/>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row>
    <row r="51" spans="1:71" s="117" customFormat="1" x14ac:dyDescent="0.3">
      <c r="A51" s="14"/>
      <c r="B51" s="14"/>
      <c r="C51" s="14"/>
      <c r="D51" s="31"/>
      <c r="E51" s="14"/>
      <c r="F51" s="14"/>
      <c r="G51" s="14"/>
      <c r="H51" s="14"/>
      <c r="I51" s="127"/>
      <c r="J51" s="127"/>
      <c r="K51" s="127"/>
      <c r="L51" s="127"/>
      <c r="M51" s="127"/>
      <c r="N51" s="127"/>
      <c r="O51" s="127"/>
      <c r="P51" s="127"/>
      <c r="Q51" s="127"/>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row>
    <row r="52" spans="1:71" s="117" customFormat="1" x14ac:dyDescent="0.3">
      <c r="A52" s="14"/>
      <c r="B52" s="14"/>
      <c r="C52" s="14"/>
      <c r="D52" s="31"/>
      <c r="E52" s="14"/>
      <c r="F52" s="14"/>
      <c r="G52" s="14"/>
      <c r="H52" s="14"/>
      <c r="I52" s="127"/>
      <c r="J52" s="127"/>
      <c r="K52" s="127"/>
      <c r="L52" s="127"/>
      <c r="M52" s="127"/>
      <c r="N52" s="127"/>
      <c r="O52" s="127"/>
      <c r="P52" s="127"/>
      <c r="Q52" s="127"/>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row>
    <row r="53" spans="1:71" s="117" customFormat="1" x14ac:dyDescent="0.3">
      <c r="A53" s="14"/>
      <c r="B53" s="14"/>
      <c r="C53" s="14"/>
      <c r="D53" s="31"/>
      <c r="E53" s="14"/>
      <c r="F53" s="14"/>
      <c r="G53" s="14"/>
      <c r="H53" s="14"/>
      <c r="I53" s="127"/>
      <c r="J53" s="127"/>
      <c r="K53" s="127"/>
      <c r="L53" s="127"/>
      <c r="M53" s="127"/>
      <c r="N53" s="127"/>
      <c r="O53" s="127"/>
      <c r="P53" s="127"/>
      <c r="Q53" s="127"/>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row>
    <row r="54" spans="1:71" s="117" customFormat="1" x14ac:dyDescent="0.3">
      <c r="A54" s="14"/>
      <c r="B54" s="14"/>
      <c r="C54" s="14"/>
      <c r="D54" s="31"/>
      <c r="E54" s="14"/>
      <c r="F54" s="14"/>
      <c r="G54" s="14"/>
      <c r="H54" s="14"/>
      <c r="I54" s="127"/>
      <c r="J54" s="127"/>
      <c r="K54" s="127"/>
      <c r="L54" s="127"/>
      <c r="M54" s="127"/>
      <c r="N54" s="127"/>
      <c r="O54" s="127"/>
      <c r="P54" s="127"/>
      <c r="Q54" s="127"/>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row>
    <row r="55" spans="1:71" s="117" customFormat="1" x14ac:dyDescent="0.3">
      <c r="A55" s="14"/>
      <c r="B55" s="14"/>
      <c r="C55" s="14"/>
      <c r="D55" s="31"/>
      <c r="E55" s="14"/>
      <c r="F55" s="14"/>
      <c r="G55" s="14"/>
      <c r="H55" s="14"/>
      <c r="I55" s="127"/>
      <c r="J55" s="127"/>
      <c r="K55" s="127"/>
      <c r="L55" s="127"/>
      <c r="M55" s="127"/>
      <c r="N55" s="127"/>
      <c r="O55" s="127"/>
      <c r="P55" s="127"/>
      <c r="Q55" s="127"/>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row>
    <row r="56" spans="1:71" s="117" customFormat="1" x14ac:dyDescent="0.3">
      <c r="A56" s="14"/>
      <c r="B56" s="14"/>
      <c r="C56" s="14"/>
      <c r="D56" s="31"/>
      <c r="E56" s="14"/>
      <c r="F56" s="14"/>
      <c r="G56" s="14"/>
      <c r="H56" s="14"/>
      <c r="I56" s="127"/>
      <c r="J56" s="127"/>
      <c r="K56" s="127"/>
      <c r="L56" s="127"/>
      <c r="M56" s="127"/>
      <c r="N56" s="127"/>
      <c r="O56" s="127"/>
      <c r="P56" s="127"/>
      <c r="Q56" s="127"/>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row>
    <row r="57" spans="1:71" s="117" customFormat="1" x14ac:dyDescent="0.3">
      <c r="A57" s="14"/>
      <c r="B57" s="14"/>
      <c r="C57" s="14"/>
      <c r="D57" s="31"/>
      <c r="E57" s="14"/>
      <c r="F57" s="14"/>
      <c r="G57" s="14"/>
      <c r="H57" s="14"/>
      <c r="I57" s="127"/>
      <c r="J57" s="127"/>
      <c r="K57" s="127"/>
      <c r="L57" s="127"/>
      <c r="M57" s="127"/>
      <c r="N57" s="127"/>
      <c r="O57" s="127"/>
      <c r="P57" s="127"/>
      <c r="Q57" s="127"/>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row>
    <row r="58" spans="1:71" s="117" customFormat="1" x14ac:dyDescent="0.3">
      <c r="A58" s="14"/>
      <c r="B58" s="14"/>
      <c r="C58" s="14"/>
      <c r="D58" s="31"/>
      <c r="E58" s="14"/>
      <c r="F58" s="14"/>
      <c r="G58" s="14"/>
      <c r="H58" s="14"/>
      <c r="I58" s="127"/>
      <c r="J58" s="127"/>
      <c r="K58" s="127"/>
      <c r="L58" s="127"/>
      <c r="M58" s="127"/>
      <c r="N58" s="127"/>
      <c r="O58" s="127"/>
      <c r="P58" s="127"/>
      <c r="Q58" s="127"/>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row>
    <row r="59" spans="1:71" s="117" customFormat="1" x14ac:dyDescent="0.3">
      <c r="A59" s="14"/>
      <c r="B59" s="14"/>
      <c r="C59" s="14"/>
      <c r="D59" s="31"/>
      <c r="E59" s="14"/>
      <c r="F59" s="14"/>
      <c r="G59" s="14"/>
      <c r="H59" s="14"/>
      <c r="I59" s="127"/>
      <c r="J59" s="127"/>
      <c r="K59" s="127"/>
      <c r="L59" s="127"/>
      <c r="M59" s="127"/>
      <c r="N59" s="127"/>
      <c r="O59" s="127"/>
      <c r="P59" s="127"/>
      <c r="Q59" s="127"/>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row>
    <row r="60" spans="1:71" s="117" customFormat="1" x14ac:dyDescent="0.3">
      <c r="A60" s="14"/>
      <c r="B60" s="14"/>
      <c r="C60" s="14"/>
      <c r="D60" s="31"/>
      <c r="E60" s="14"/>
      <c r="F60" s="14"/>
      <c r="G60" s="14"/>
      <c r="H60" s="14"/>
      <c r="I60" s="127"/>
      <c r="J60" s="127"/>
      <c r="K60" s="127"/>
      <c r="L60" s="127"/>
      <c r="M60" s="127"/>
      <c r="N60" s="127"/>
      <c r="O60" s="127"/>
      <c r="P60" s="127"/>
      <c r="Q60" s="127"/>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row>
    <row r="61" spans="1:71" s="117" customFormat="1" x14ac:dyDescent="0.3">
      <c r="A61" s="14"/>
      <c r="B61" s="14"/>
      <c r="C61" s="14"/>
      <c r="D61" s="31"/>
      <c r="E61" s="14"/>
      <c r="F61" s="14"/>
      <c r="G61" s="14"/>
      <c r="H61" s="14"/>
      <c r="I61" s="127"/>
      <c r="J61" s="127"/>
      <c r="K61" s="127"/>
      <c r="L61" s="127"/>
      <c r="M61" s="127"/>
      <c r="N61" s="127"/>
      <c r="O61" s="127"/>
      <c r="P61" s="127"/>
      <c r="Q61" s="127"/>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row>
    <row r="62" spans="1:71" s="117" customFormat="1" x14ac:dyDescent="0.3">
      <c r="A62" s="14"/>
      <c r="B62" s="14"/>
      <c r="C62" s="14"/>
      <c r="D62" s="31"/>
      <c r="E62" s="14"/>
      <c r="F62" s="14"/>
      <c r="G62" s="14"/>
      <c r="H62" s="14"/>
      <c r="I62" s="127"/>
      <c r="J62" s="127"/>
      <c r="K62" s="127"/>
      <c r="L62" s="127"/>
      <c r="M62" s="127"/>
      <c r="N62" s="127"/>
      <c r="O62" s="127"/>
      <c r="P62" s="127"/>
      <c r="Q62" s="127"/>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row r="63" spans="1:71" s="117" customFormat="1" x14ac:dyDescent="0.3">
      <c r="A63" s="14"/>
      <c r="B63" s="14"/>
      <c r="C63" s="14"/>
      <c r="D63" s="31"/>
      <c r="E63" s="14"/>
      <c r="F63" s="14"/>
      <c r="G63" s="14"/>
      <c r="H63" s="14"/>
      <c r="I63" s="127"/>
      <c r="J63" s="127"/>
      <c r="K63" s="127"/>
      <c r="L63" s="127"/>
      <c r="M63" s="127"/>
      <c r="N63" s="127"/>
      <c r="O63" s="127"/>
      <c r="P63" s="127"/>
      <c r="Q63" s="127"/>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row>
    <row r="64" spans="1:71" s="117" customFormat="1" x14ac:dyDescent="0.3">
      <c r="A64" s="14"/>
      <c r="B64" s="14"/>
      <c r="C64" s="14"/>
      <c r="D64" s="31"/>
      <c r="E64" s="14"/>
      <c r="F64" s="14"/>
      <c r="G64" s="14"/>
      <c r="H64" s="14"/>
      <c r="I64" s="127"/>
      <c r="J64" s="127"/>
      <c r="K64" s="127"/>
      <c r="L64" s="127"/>
      <c r="M64" s="127"/>
      <c r="N64" s="127"/>
      <c r="O64" s="127"/>
      <c r="P64" s="127"/>
      <c r="Q64" s="127"/>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row>
    <row r="65" spans="1:71" s="117" customFormat="1" x14ac:dyDescent="0.3">
      <c r="A65" s="14"/>
      <c r="B65" s="14"/>
      <c r="C65" s="14"/>
      <c r="D65" s="31"/>
      <c r="E65" s="14"/>
      <c r="F65" s="14"/>
      <c r="G65" s="14"/>
      <c r="H65" s="14"/>
      <c r="I65" s="127"/>
      <c r="J65" s="127"/>
      <c r="K65" s="127"/>
      <c r="L65" s="127"/>
      <c r="M65" s="127"/>
      <c r="N65" s="127"/>
      <c r="O65" s="127"/>
      <c r="P65" s="127"/>
      <c r="Q65" s="127"/>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row>
    <row r="66" spans="1:71" s="117" customFormat="1" x14ac:dyDescent="0.3">
      <c r="A66" s="14"/>
      <c r="B66" s="14"/>
      <c r="C66" s="14"/>
      <c r="D66" s="31"/>
      <c r="E66" s="14"/>
      <c r="F66" s="14"/>
      <c r="G66" s="14"/>
      <c r="H66" s="14"/>
      <c r="I66" s="127"/>
      <c r="J66" s="127"/>
      <c r="K66" s="127"/>
      <c r="L66" s="127"/>
      <c r="M66" s="127"/>
      <c r="N66" s="127"/>
      <c r="O66" s="127"/>
      <c r="P66" s="127"/>
      <c r="Q66" s="127"/>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row>
    <row r="67" spans="1:71" s="117" customFormat="1" x14ac:dyDescent="0.3">
      <c r="A67" s="14"/>
      <c r="B67" s="14"/>
      <c r="C67" s="14"/>
      <c r="D67" s="31"/>
      <c r="E67" s="14"/>
      <c r="F67" s="14"/>
      <c r="G67" s="14"/>
      <c r="H67" s="14"/>
      <c r="I67" s="127"/>
      <c r="J67" s="127"/>
      <c r="K67" s="127"/>
      <c r="L67" s="127"/>
      <c r="M67" s="127"/>
      <c r="N67" s="127"/>
      <c r="O67" s="127"/>
      <c r="P67" s="127"/>
      <c r="Q67" s="127"/>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row>
    <row r="68" spans="1:71" s="117" customFormat="1" x14ac:dyDescent="0.3">
      <c r="A68" s="14"/>
      <c r="B68" s="14"/>
      <c r="C68" s="14"/>
      <c r="D68" s="31"/>
      <c r="E68" s="14"/>
      <c r="F68" s="14"/>
      <c r="G68" s="14"/>
      <c r="H68" s="14"/>
      <c r="I68" s="127"/>
      <c r="J68" s="127"/>
      <c r="K68" s="127"/>
      <c r="L68" s="127"/>
      <c r="M68" s="127"/>
      <c r="N68" s="127"/>
      <c r="O68" s="127"/>
      <c r="P68" s="127"/>
      <c r="Q68" s="127"/>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row>
    <row r="69" spans="1:71" s="117" customFormat="1" x14ac:dyDescent="0.3">
      <c r="A69" s="14"/>
      <c r="B69" s="14"/>
      <c r="C69" s="14"/>
      <c r="D69" s="31"/>
      <c r="E69" s="14"/>
      <c r="F69" s="14"/>
      <c r="G69" s="14"/>
      <c r="H69" s="14"/>
      <c r="I69" s="127"/>
      <c r="J69" s="127"/>
      <c r="K69" s="127"/>
      <c r="L69" s="127"/>
      <c r="M69" s="127"/>
      <c r="N69" s="127"/>
      <c r="O69" s="127"/>
      <c r="P69" s="127"/>
      <c r="Q69" s="127"/>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row>
    <row r="70" spans="1:71" s="117" customFormat="1" x14ac:dyDescent="0.3">
      <c r="A70" s="14"/>
      <c r="B70" s="14"/>
      <c r="C70" s="14"/>
      <c r="D70" s="31"/>
      <c r="E70" s="14"/>
      <c r="F70" s="14"/>
      <c r="G70" s="14"/>
      <c r="H70" s="14"/>
      <c r="I70" s="127"/>
      <c r="J70" s="127"/>
      <c r="K70" s="127"/>
      <c r="L70" s="127"/>
      <c r="M70" s="127"/>
      <c r="N70" s="127"/>
      <c r="O70" s="127"/>
      <c r="P70" s="127"/>
      <c r="Q70" s="127"/>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row>
    <row r="71" spans="1:71" s="117" customFormat="1" x14ac:dyDescent="0.3">
      <c r="A71" s="14"/>
      <c r="B71" s="14"/>
      <c r="C71" s="14"/>
      <c r="D71" s="31"/>
      <c r="E71" s="14"/>
      <c r="F71" s="14"/>
      <c r="G71" s="14"/>
      <c r="H71" s="14"/>
      <c r="I71" s="127"/>
      <c r="J71" s="127"/>
      <c r="K71" s="127"/>
      <c r="L71" s="127"/>
      <c r="M71" s="127"/>
      <c r="N71" s="127"/>
      <c r="O71" s="127"/>
      <c r="P71" s="127"/>
      <c r="Q71" s="127"/>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row>
    <row r="72" spans="1:71" s="117" customFormat="1" x14ac:dyDescent="0.3">
      <c r="A72" s="14"/>
      <c r="B72" s="14"/>
      <c r="C72" s="14"/>
      <c r="D72" s="31"/>
      <c r="E72" s="14"/>
      <c r="F72" s="14"/>
      <c r="G72" s="14"/>
      <c r="H72" s="14"/>
      <c r="I72" s="127"/>
      <c r="J72" s="127"/>
      <c r="K72" s="127"/>
      <c r="L72" s="127"/>
      <c r="M72" s="127"/>
      <c r="N72" s="127"/>
      <c r="O72" s="127"/>
      <c r="P72" s="127"/>
      <c r="Q72" s="127"/>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row>
    <row r="73" spans="1:71" s="117" customFormat="1" x14ac:dyDescent="0.3">
      <c r="A73" s="14"/>
      <c r="B73" s="14"/>
      <c r="C73" s="14"/>
      <c r="D73" s="31"/>
      <c r="E73" s="14"/>
      <c r="F73" s="14"/>
      <c r="G73" s="14"/>
      <c r="H73" s="14"/>
      <c r="I73" s="127"/>
      <c r="J73" s="127"/>
      <c r="K73" s="127"/>
      <c r="L73" s="127"/>
      <c r="M73" s="127"/>
      <c r="N73" s="127"/>
      <c r="O73" s="127"/>
      <c r="P73" s="127"/>
      <c r="Q73" s="127"/>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row>
    <row r="74" spans="1:71" s="117" customFormat="1" x14ac:dyDescent="0.3">
      <c r="A74" s="14"/>
      <c r="B74" s="14"/>
      <c r="C74" s="14"/>
      <c r="D74" s="31"/>
      <c r="E74" s="14"/>
      <c r="F74" s="14"/>
      <c r="G74" s="14"/>
      <c r="H74" s="14"/>
      <c r="I74" s="127"/>
      <c r="J74" s="127"/>
      <c r="K74" s="127"/>
      <c r="L74" s="127"/>
      <c r="M74" s="127"/>
      <c r="N74" s="127"/>
      <c r="O74" s="127"/>
      <c r="P74" s="127"/>
      <c r="Q74" s="127"/>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row>
    <row r="75" spans="1:71" s="117" customFormat="1" x14ac:dyDescent="0.3">
      <c r="A75" s="14"/>
      <c r="B75" s="14"/>
      <c r="C75" s="14"/>
      <c r="D75" s="31"/>
      <c r="E75" s="14"/>
      <c r="F75" s="14"/>
      <c r="G75" s="14"/>
      <c r="H75" s="14"/>
      <c r="I75" s="127"/>
      <c r="J75" s="127"/>
      <c r="K75" s="127"/>
      <c r="L75" s="127"/>
      <c r="M75" s="127"/>
      <c r="N75" s="127"/>
      <c r="O75" s="127"/>
      <c r="P75" s="127"/>
      <c r="Q75" s="127"/>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row>
    <row r="76" spans="1:71" s="117" customFormat="1" x14ac:dyDescent="0.3">
      <c r="A76" s="14"/>
      <c r="B76" s="14"/>
      <c r="C76" s="14"/>
      <c r="D76" s="31"/>
      <c r="E76" s="14"/>
      <c r="F76" s="14"/>
      <c r="G76" s="14"/>
      <c r="H76" s="14"/>
      <c r="I76" s="127"/>
      <c r="J76" s="127"/>
      <c r="K76" s="127"/>
      <c r="L76" s="127"/>
      <c r="M76" s="127"/>
      <c r="N76" s="127"/>
      <c r="O76" s="127"/>
      <c r="P76" s="127"/>
      <c r="Q76" s="127"/>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row>
    <row r="77" spans="1:71" s="117" customFormat="1" x14ac:dyDescent="0.3">
      <c r="A77" s="14"/>
      <c r="B77" s="14"/>
      <c r="C77" s="14"/>
      <c r="D77" s="31"/>
      <c r="E77" s="14"/>
      <c r="F77" s="14"/>
      <c r="G77" s="14"/>
      <c r="H77" s="14"/>
      <c r="I77" s="127"/>
      <c r="J77" s="127"/>
      <c r="K77" s="127"/>
      <c r="L77" s="127"/>
      <c r="M77" s="127"/>
      <c r="N77" s="127"/>
      <c r="O77" s="127"/>
      <c r="P77" s="127"/>
      <c r="Q77" s="127"/>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row>
    <row r="78" spans="1:71" s="117" customFormat="1" x14ac:dyDescent="0.3">
      <c r="A78" s="14"/>
      <c r="B78" s="14"/>
      <c r="C78" s="14"/>
      <c r="D78" s="31"/>
      <c r="E78" s="14"/>
      <c r="F78" s="14"/>
      <c r="G78" s="14"/>
      <c r="H78" s="14"/>
      <c r="I78" s="127"/>
      <c r="J78" s="127"/>
      <c r="K78" s="127"/>
      <c r="L78" s="127"/>
      <c r="M78" s="127"/>
      <c r="N78" s="127"/>
      <c r="O78" s="127"/>
      <c r="P78" s="127"/>
      <c r="Q78" s="127"/>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row>
    <row r="79" spans="1:71" s="117" customFormat="1" x14ac:dyDescent="0.3">
      <c r="A79" s="14"/>
      <c r="B79" s="14"/>
      <c r="C79" s="14"/>
      <c r="D79" s="31"/>
      <c r="E79" s="14"/>
      <c r="F79" s="14"/>
      <c r="G79" s="14"/>
      <c r="H79" s="14"/>
      <c r="I79" s="127"/>
      <c r="J79" s="127"/>
      <c r="K79" s="127"/>
      <c r="L79" s="127"/>
      <c r="M79" s="127"/>
      <c r="N79" s="127"/>
      <c r="O79" s="127"/>
      <c r="P79" s="127"/>
      <c r="Q79" s="127"/>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row>
    <row r="80" spans="1:71" s="117" customFormat="1" x14ac:dyDescent="0.3">
      <c r="A80" s="14"/>
      <c r="B80" s="14"/>
      <c r="C80" s="14"/>
      <c r="D80" s="31"/>
      <c r="E80" s="14"/>
      <c r="F80" s="14"/>
      <c r="G80" s="14"/>
      <c r="H80" s="14"/>
      <c r="I80" s="127"/>
      <c r="J80" s="127"/>
      <c r="K80" s="127"/>
      <c r="L80" s="127"/>
      <c r="M80" s="127"/>
      <c r="N80" s="127"/>
      <c r="O80" s="127"/>
      <c r="P80" s="127"/>
      <c r="Q80" s="127"/>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row>
    <row r="81" spans="1:71" s="117" customFormat="1" x14ac:dyDescent="0.3">
      <c r="A81" s="14"/>
      <c r="B81" s="14"/>
      <c r="C81" s="14"/>
      <c r="D81" s="31"/>
      <c r="E81" s="14"/>
      <c r="F81" s="14"/>
      <c r="G81" s="14"/>
      <c r="H81" s="14"/>
      <c r="I81" s="127"/>
      <c r="J81" s="127"/>
      <c r="K81" s="127"/>
      <c r="L81" s="127"/>
      <c r="M81" s="127"/>
      <c r="N81" s="127"/>
      <c r="O81" s="127"/>
      <c r="P81" s="127"/>
      <c r="Q81" s="127"/>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row>
    <row r="82" spans="1:71" s="117" customFormat="1" x14ac:dyDescent="0.3">
      <c r="A82" s="14"/>
      <c r="B82" s="14"/>
      <c r="C82" s="14"/>
      <c r="D82" s="31"/>
      <c r="E82" s="14"/>
      <c r="F82" s="14"/>
      <c r="G82" s="14"/>
      <c r="H82" s="14"/>
      <c r="I82" s="127"/>
      <c r="J82" s="127"/>
      <c r="K82" s="127"/>
      <c r="L82" s="127"/>
      <c r="M82" s="127"/>
      <c r="N82" s="127"/>
      <c r="O82" s="127"/>
      <c r="P82" s="127"/>
      <c r="Q82" s="127"/>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row>
    <row r="83" spans="1:71" s="117" customFormat="1" x14ac:dyDescent="0.3">
      <c r="A83" s="14"/>
      <c r="B83" s="14"/>
      <c r="C83" s="14"/>
      <c r="D83" s="31"/>
      <c r="E83" s="14"/>
      <c r="F83" s="14"/>
      <c r="G83" s="14"/>
      <c r="H83" s="14"/>
      <c r="I83" s="127"/>
      <c r="J83" s="127"/>
      <c r="K83" s="127"/>
      <c r="L83" s="127"/>
      <c r="M83" s="127"/>
      <c r="N83" s="127"/>
      <c r="O83" s="127"/>
      <c r="P83" s="127"/>
      <c r="Q83" s="127"/>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row>
    <row r="84" spans="1:71" s="117" customFormat="1" x14ac:dyDescent="0.3">
      <c r="A84" s="14"/>
      <c r="B84" s="14"/>
      <c r="C84" s="14"/>
      <c r="D84" s="31"/>
      <c r="E84" s="14"/>
      <c r="F84" s="14"/>
      <c r="G84" s="14"/>
      <c r="H84" s="14"/>
      <c r="I84" s="127"/>
      <c r="J84" s="127"/>
      <c r="K84" s="127"/>
      <c r="L84" s="127"/>
      <c r="M84" s="127"/>
      <c r="N84" s="127"/>
      <c r="O84" s="127"/>
      <c r="P84" s="127"/>
      <c r="Q84" s="127"/>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row>
    <row r="85" spans="1:71" s="117" customFormat="1" x14ac:dyDescent="0.3">
      <c r="A85" s="14"/>
      <c r="B85" s="14"/>
      <c r="C85" s="14"/>
      <c r="D85" s="31"/>
      <c r="E85" s="14"/>
      <c r="F85" s="14"/>
      <c r="G85" s="14"/>
      <c r="H85" s="14"/>
      <c r="I85" s="127"/>
      <c r="J85" s="127"/>
      <c r="K85" s="127"/>
      <c r="L85" s="127"/>
      <c r="M85" s="127"/>
      <c r="N85" s="127"/>
      <c r="O85" s="127"/>
      <c r="P85" s="127"/>
      <c r="Q85" s="127"/>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row>
    <row r="86" spans="1:71" s="117" customFormat="1" x14ac:dyDescent="0.3">
      <c r="A86" s="14"/>
      <c r="B86" s="14"/>
      <c r="C86" s="14"/>
      <c r="D86" s="31"/>
      <c r="E86" s="14"/>
      <c r="F86" s="14"/>
      <c r="G86" s="14"/>
      <c r="H86" s="14"/>
      <c r="I86" s="127"/>
      <c r="J86" s="127"/>
      <c r="K86" s="127"/>
      <c r="L86" s="127"/>
      <c r="M86" s="127"/>
      <c r="N86" s="127"/>
      <c r="O86" s="127"/>
      <c r="P86" s="127"/>
      <c r="Q86" s="127"/>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row>
    <row r="87" spans="1:71" s="117" customFormat="1" x14ac:dyDescent="0.3">
      <c r="A87" s="14"/>
      <c r="B87" s="14"/>
      <c r="C87" s="14"/>
      <c r="D87" s="31"/>
      <c r="E87" s="14"/>
      <c r="F87" s="14"/>
      <c r="G87" s="14"/>
      <c r="H87" s="14"/>
      <c r="I87" s="127"/>
      <c r="J87" s="127"/>
      <c r="K87" s="127"/>
      <c r="L87" s="127"/>
      <c r="M87" s="127"/>
      <c r="N87" s="127"/>
      <c r="O87" s="127"/>
      <c r="P87" s="127"/>
      <c r="Q87" s="127"/>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row>
    <row r="88" spans="1:71" s="117" customFormat="1" x14ac:dyDescent="0.3">
      <c r="A88" s="14"/>
      <c r="B88" s="14"/>
      <c r="C88" s="14"/>
      <c r="D88" s="31"/>
      <c r="E88" s="14"/>
      <c r="F88" s="14"/>
      <c r="G88" s="14"/>
      <c r="H88" s="14"/>
      <c r="I88" s="127"/>
      <c r="J88" s="127"/>
      <c r="K88" s="127"/>
      <c r="L88" s="127"/>
      <c r="M88" s="127"/>
      <c r="N88" s="127"/>
      <c r="O88" s="127"/>
      <c r="P88" s="127"/>
      <c r="Q88" s="127"/>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row>
    <row r="89" spans="1:71" s="117" customFormat="1" x14ac:dyDescent="0.3">
      <c r="A89" s="14"/>
      <c r="B89" s="14"/>
      <c r="C89" s="14"/>
      <c r="D89" s="31"/>
      <c r="E89" s="14"/>
      <c r="F89" s="14"/>
      <c r="G89" s="14"/>
      <c r="H89" s="14"/>
      <c r="I89" s="127"/>
      <c r="J89" s="127"/>
      <c r="K89" s="127"/>
      <c r="L89" s="127"/>
      <c r="M89" s="127"/>
      <c r="N89" s="127"/>
      <c r="O89" s="127"/>
      <c r="P89" s="127"/>
      <c r="Q89" s="127"/>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row>
    <row r="90" spans="1:71" s="117" customFormat="1" x14ac:dyDescent="0.3">
      <c r="A90" s="14"/>
      <c r="B90" s="14"/>
      <c r="C90" s="14"/>
      <c r="D90" s="31"/>
      <c r="E90" s="14"/>
      <c r="F90" s="14"/>
      <c r="G90" s="14"/>
      <c r="H90" s="14"/>
      <c r="I90" s="127"/>
      <c r="J90" s="127"/>
      <c r="K90" s="127"/>
      <c r="L90" s="127"/>
      <c r="M90" s="127"/>
      <c r="N90" s="127"/>
      <c r="O90" s="127"/>
      <c r="P90" s="127"/>
      <c r="Q90" s="127"/>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row>
    <row r="91" spans="1:71" s="117" customFormat="1" x14ac:dyDescent="0.3">
      <c r="A91" s="14"/>
      <c r="B91" s="14"/>
      <c r="C91" s="14"/>
      <c r="D91" s="31"/>
      <c r="E91" s="14"/>
      <c r="F91" s="14"/>
      <c r="G91" s="14"/>
      <c r="H91" s="14"/>
      <c r="I91" s="127"/>
      <c r="J91" s="127"/>
      <c r="K91" s="127"/>
      <c r="L91" s="127"/>
      <c r="M91" s="127"/>
      <c r="N91" s="127"/>
      <c r="O91" s="127"/>
      <c r="P91" s="127"/>
      <c r="Q91" s="127"/>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row>
    <row r="92" spans="1:71" s="117" customFormat="1" x14ac:dyDescent="0.3">
      <c r="A92" s="14"/>
      <c r="B92" s="14"/>
      <c r="C92" s="14"/>
      <c r="D92" s="31"/>
      <c r="E92" s="14"/>
      <c r="F92" s="14"/>
      <c r="G92" s="14"/>
      <c r="H92" s="14"/>
      <c r="I92" s="127"/>
      <c r="J92" s="127"/>
      <c r="K92" s="127"/>
      <c r="L92" s="127"/>
      <c r="M92" s="127"/>
      <c r="N92" s="127"/>
      <c r="O92" s="127"/>
      <c r="P92" s="127"/>
      <c r="Q92" s="127"/>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row>
    <row r="93" spans="1:71" s="117" customFormat="1" x14ac:dyDescent="0.3">
      <c r="A93" s="14"/>
      <c r="B93" s="14"/>
      <c r="C93" s="14"/>
      <c r="D93" s="31"/>
      <c r="E93" s="14"/>
      <c r="F93" s="14"/>
      <c r="G93" s="14"/>
      <c r="H93" s="14"/>
      <c r="I93" s="127"/>
      <c r="J93" s="127"/>
      <c r="K93" s="127"/>
      <c r="L93" s="127"/>
      <c r="M93" s="127"/>
      <c r="N93" s="127"/>
      <c r="O93" s="127"/>
      <c r="P93" s="127"/>
      <c r="Q93" s="127"/>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row>
    <row r="94" spans="1:71" s="117" customFormat="1" x14ac:dyDescent="0.3">
      <c r="A94" s="14"/>
      <c r="B94" s="14"/>
      <c r="C94" s="14"/>
      <c r="D94" s="31"/>
      <c r="E94" s="14"/>
      <c r="F94" s="14"/>
      <c r="G94" s="14"/>
      <c r="H94" s="14"/>
      <c r="I94" s="127"/>
      <c r="J94" s="127"/>
      <c r="K94" s="127"/>
      <c r="L94" s="127"/>
      <c r="M94" s="127"/>
      <c r="N94" s="127"/>
      <c r="O94" s="127"/>
      <c r="P94" s="127"/>
      <c r="Q94" s="127"/>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row>
    <row r="95" spans="1:71" s="117" customFormat="1" x14ac:dyDescent="0.3">
      <c r="A95" s="14"/>
      <c r="B95" s="14"/>
      <c r="C95" s="14"/>
      <c r="D95" s="31"/>
      <c r="E95" s="14"/>
      <c r="F95" s="14"/>
      <c r="G95" s="14"/>
      <c r="H95" s="14"/>
      <c r="I95" s="127"/>
      <c r="J95" s="127"/>
      <c r="K95" s="127"/>
      <c r="L95" s="127"/>
      <c r="M95" s="127"/>
      <c r="N95" s="127"/>
      <c r="O95" s="127"/>
      <c r="P95" s="127"/>
      <c r="Q95" s="127"/>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row>
    <row r="96" spans="1:71" s="117" customFormat="1" x14ac:dyDescent="0.3">
      <c r="A96" s="14"/>
      <c r="B96" s="14"/>
      <c r="C96" s="14"/>
      <c r="D96" s="31"/>
      <c r="E96" s="14"/>
      <c r="F96" s="14"/>
      <c r="G96" s="14"/>
      <c r="H96" s="14"/>
      <c r="I96" s="127"/>
      <c r="J96" s="127"/>
      <c r="K96" s="127"/>
      <c r="L96" s="127"/>
      <c r="M96" s="127"/>
      <c r="N96" s="127"/>
      <c r="O96" s="127"/>
      <c r="P96" s="127"/>
      <c r="Q96" s="127"/>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row>
    <row r="97" spans="1:71" s="117" customFormat="1" x14ac:dyDescent="0.3">
      <c r="A97" s="14"/>
      <c r="B97" s="14"/>
      <c r="C97" s="14"/>
      <c r="D97" s="31"/>
      <c r="E97" s="14"/>
      <c r="F97" s="14"/>
      <c r="G97" s="14"/>
      <c r="H97" s="14"/>
      <c r="I97" s="127"/>
      <c r="J97" s="127"/>
      <c r="K97" s="127"/>
      <c r="L97" s="127"/>
      <c r="M97" s="127"/>
      <c r="N97" s="127"/>
      <c r="O97" s="127"/>
      <c r="P97" s="127"/>
      <c r="Q97" s="127"/>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row>
    <row r="98" spans="1:71" s="117" customFormat="1" x14ac:dyDescent="0.3">
      <c r="A98" s="14"/>
      <c r="B98" s="14"/>
      <c r="C98" s="14"/>
      <c r="D98" s="31"/>
      <c r="E98" s="14"/>
      <c r="F98" s="14"/>
      <c r="G98" s="14"/>
      <c r="H98" s="14"/>
      <c r="I98" s="127"/>
      <c r="J98" s="127"/>
      <c r="K98" s="127"/>
      <c r="L98" s="127"/>
      <c r="M98" s="127"/>
      <c r="N98" s="127"/>
      <c r="O98" s="127"/>
      <c r="P98" s="127"/>
      <c r="Q98" s="127"/>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row>
    <row r="99" spans="1:71" s="117" customFormat="1" x14ac:dyDescent="0.3">
      <c r="A99" s="14"/>
      <c r="B99" s="14"/>
      <c r="C99" s="14"/>
      <c r="D99" s="31"/>
      <c r="E99" s="14"/>
      <c r="F99" s="14"/>
      <c r="G99" s="14"/>
      <c r="H99" s="14"/>
      <c r="I99" s="127"/>
      <c r="J99" s="127"/>
      <c r="K99" s="127"/>
      <c r="L99" s="127"/>
      <c r="M99" s="127"/>
      <c r="N99" s="127"/>
      <c r="O99" s="127"/>
      <c r="P99" s="127"/>
      <c r="Q99" s="127"/>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row>
    <row r="100" spans="1:71" s="117" customFormat="1" x14ac:dyDescent="0.3">
      <c r="A100" s="14"/>
      <c r="B100" s="14"/>
      <c r="C100" s="14"/>
      <c r="D100" s="31"/>
      <c r="E100" s="14"/>
      <c r="F100" s="14"/>
      <c r="G100" s="14"/>
      <c r="H100" s="14"/>
      <c r="I100" s="127"/>
      <c r="J100" s="127"/>
      <c r="K100" s="127"/>
      <c r="L100" s="127"/>
      <c r="M100" s="127"/>
      <c r="N100" s="127"/>
      <c r="O100" s="127"/>
      <c r="P100" s="127"/>
      <c r="Q100" s="127"/>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row>
    <row r="101" spans="1:71" s="117" customFormat="1" x14ac:dyDescent="0.3">
      <c r="A101" s="14"/>
      <c r="B101" s="14"/>
      <c r="C101" s="14"/>
      <c r="D101" s="31"/>
      <c r="E101" s="14"/>
      <c r="F101" s="14"/>
      <c r="G101" s="14"/>
      <c r="H101" s="14"/>
      <c r="I101" s="127"/>
      <c r="J101" s="127"/>
      <c r="K101" s="127"/>
      <c r="L101" s="127"/>
      <c r="M101" s="127"/>
      <c r="N101" s="127"/>
      <c r="O101" s="127"/>
      <c r="P101" s="127"/>
      <c r="Q101" s="127"/>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row>
    <row r="102" spans="1:71" s="117" customFormat="1" x14ac:dyDescent="0.3">
      <c r="A102" s="14"/>
      <c r="B102" s="14"/>
      <c r="C102" s="14"/>
      <c r="D102" s="31"/>
      <c r="E102" s="14"/>
      <c r="F102" s="14"/>
      <c r="G102" s="14"/>
      <c r="H102" s="14"/>
      <c r="I102" s="127"/>
      <c r="J102" s="127"/>
      <c r="K102" s="127"/>
      <c r="L102" s="127"/>
      <c r="M102" s="127"/>
      <c r="N102" s="127"/>
      <c r="O102" s="127"/>
      <c r="P102" s="127"/>
      <c r="Q102" s="127"/>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row>
    <row r="104" spans="1:71" hidden="1" x14ac:dyDescent="0.3">
      <c r="C104" s="14" t="s">
        <v>183</v>
      </c>
    </row>
    <row r="105" spans="1:71" hidden="1" x14ac:dyDescent="0.3">
      <c r="C105" s="14" t="s">
        <v>184</v>
      </c>
    </row>
  </sheetData>
  <sheetProtection algorithmName="SHA-512" hashValue="2L5rpeIHcc/O/BNmR3ScLku+ZPB1/vDKfZkan9/rtMC1njv8pGct6orWkt/pDWyBFdBnbZZGNAUd9dbBt7gvzg==" saltValue="E/xiSOQC9wYuyjsh9VAD2A==" spinCount="100000" sheet="1" selectLockedCells="1"/>
  <mergeCells count="3">
    <mergeCell ref="B3:C3"/>
    <mergeCell ref="A6:B6"/>
    <mergeCell ref="A12:B12"/>
  </mergeCells>
  <dataValidations count="1">
    <dataValidation type="list" allowBlank="1" showInputMessage="1" showErrorMessage="1" sqref="E13:E20 G13:G20">
      <formula1>$C$79:$C$80</formula1>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98"/>
  <sheetViews>
    <sheetView zoomScale="99" zoomScaleNormal="99" workbookViewId="0">
      <selection activeCell="E19" sqref="E19"/>
    </sheetView>
  </sheetViews>
  <sheetFormatPr defaultRowHeight="14.4" x14ac:dyDescent="0.3"/>
  <cols>
    <col min="1" max="1" width="38.5546875" style="15" customWidth="1"/>
    <col min="2" max="2" width="20.109375" style="15" customWidth="1"/>
    <col min="3" max="3" width="20.6640625" style="15" customWidth="1"/>
    <col min="4" max="4" width="20.77734375" style="15" customWidth="1"/>
    <col min="5" max="7" width="22.33203125" style="15" customWidth="1"/>
    <col min="8" max="8" width="22.88671875" style="15" customWidth="1"/>
    <col min="9" max="9" width="23" style="15" customWidth="1"/>
    <col min="10" max="10" width="22.44140625" style="15" customWidth="1"/>
    <col min="11" max="75" width="8.88671875" style="15"/>
  </cols>
  <sheetData>
    <row r="1" spans="1:75" s="117" customFormat="1" ht="50.4" customHeight="1" x14ac:dyDescent="0.3">
      <c r="A1" s="18" t="s">
        <v>303</v>
      </c>
      <c r="B1" s="14"/>
      <c r="C1" s="14"/>
      <c r="D1" s="14"/>
      <c r="E1" s="14"/>
      <c r="F1" s="14"/>
      <c r="G1" s="14"/>
      <c r="H1" s="14"/>
      <c r="I1" s="14"/>
      <c r="J1" s="14"/>
      <c r="K1" s="14"/>
      <c r="L1" s="14"/>
      <c r="M1" s="14"/>
      <c r="N1" s="14"/>
      <c r="O1" s="14"/>
      <c r="P1" s="14"/>
      <c r="Q1" s="14"/>
      <c r="R1" s="14"/>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row>
    <row r="2" spans="1:75" s="117" customFormat="1" ht="19.2" customHeight="1" x14ac:dyDescent="0.3">
      <c r="A2" s="18"/>
      <c r="B2" s="14"/>
      <c r="C2" s="14"/>
      <c r="D2" s="14"/>
      <c r="E2" s="14"/>
      <c r="F2" s="14"/>
      <c r="G2" s="14"/>
      <c r="H2" s="14"/>
      <c r="I2" s="14"/>
      <c r="J2" s="14"/>
      <c r="K2" s="14"/>
      <c r="L2" s="14"/>
      <c r="M2" s="14"/>
      <c r="N2" s="14"/>
      <c r="O2" s="14"/>
      <c r="P2" s="14"/>
      <c r="Q2" s="14"/>
      <c r="R2" s="14"/>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row>
    <row r="3" spans="1:75" s="117" customFormat="1" ht="22.8" customHeight="1" x14ac:dyDescent="0.3">
      <c r="A3" s="72" t="s">
        <v>182</v>
      </c>
      <c r="B3" s="334">
        <f>'1 Cover page'!C7</f>
        <v>0</v>
      </c>
      <c r="C3" s="334"/>
      <c r="D3" s="14"/>
      <c r="E3" s="14"/>
      <c r="F3" s="14"/>
      <c r="G3" s="14"/>
      <c r="H3" s="14"/>
      <c r="I3" s="14"/>
      <c r="J3" s="14"/>
      <c r="K3" s="14"/>
      <c r="L3" s="14"/>
      <c r="M3" s="14"/>
      <c r="N3" s="14"/>
      <c r="O3" s="14"/>
      <c r="P3" s="14"/>
      <c r="Q3" s="14"/>
      <c r="R3" s="14"/>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row>
    <row r="4" spans="1:75" s="117" customFormat="1" ht="22.8" customHeight="1" x14ac:dyDescent="0.3">
      <c r="A4" s="72" t="s">
        <v>19</v>
      </c>
      <c r="B4" s="334">
        <f>'1 Cover page'!C37</f>
        <v>0</v>
      </c>
      <c r="C4" s="334"/>
      <c r="D4" s="14"/>
      <c r="E4" s="14"/>
      <c r="F4" s="14"/>
      <c r="G4" s="14"/>
      <c r="H4" s="14"/>
      <c r="I4" s="14"/>
      <c r="J4" s="14"/>
      <c r="K4" s="14"/>
      <c r="L4" s="14"/>
      <c r="M4" s="14"/>
      <c r="N4" s="14"/>
      <c r="O4" s="14"/>
      <c r="P4" s="14"/>
      <c r="Q4" s="14"/>
      <c r="R4" s="14"/>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row>
    <row r="5" spans="1:75" s="117" customFormat="1" ht="21.6" customHeight="1" x14ac:dyDescent="0.3">
      <c r="A5" s="18"/>
      <c r="B5" s="14"/>
      <c r="C5" s="14"/>
      <c r="D5" s="14"/>
      <c r="E5" s="14"/>
      <c r="F5" s="14"/>
      <c r="G5" s="14"/>
      <c r="H5" s="14"/>
      <c r="I5" s="14"/>
      <c r="J5" s="14"/>
      <c r="K5" s="14"/>
      <c r="L5" s="14"/>
      <c r="M5" s="14"/>
      <c r="N5" s="14"/>
      <c r="O5" s="14"/>
      <c r="P5" s="14"/>
      <c r="Q5" s="14"/>
      <c r="R5" s="14"/>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row>
    <row r="6" spans="1:75" s="117" customFormat="1" ht="21.6" customHeight="1" x14ac:dyDescent="0.3">
      <c r="A6" s="87" t="s">
        <v>152</v>
      </c>
      <c r="B6" s="14"/>
      <c r="C6" s="14"/>
      <c r="D6" s="14"/>
      <c r="E6" s="14"/>
      <c r="F6" s="14"/>
      <c r="G6" s="14"/>
      <c r="H6" s="14"/>
      <c r="I6" s="14"/>
      <c r="J6" s="14"/>
      <c r="K6" s="14"/>
      <c r="L6" s="14"/>
      <c r="M6" s="14"/>
      <c r="N6" s="14"/>
      <c r="O6" s="14"/>
      <c r="P6" s="14"/>
      <c r="Q6" s="14"/>
      <c r="R6" s="14"/>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row>
    <row r="7" spans="1:75" s="117" customFormat="1" ht="15.6" x14ac:dyDescent="0.3">
      <c r="A7" s="29" t="s">
        <v>153</v>
      </c>
      <c r="B7" s="14"/>
      <c r="C7" s="14"/>
      <c r="D7" s="14"/>
      <c r="E7" s="14"/>
      <c r="F7" s="14"/>
      <c r="G7" s="14"/>
      <c r="H7" s="32"/>
      <c r="I7" s="128"/>
      <c r="J7" s="128"/>
      <c r="K7" s="127"/>
      <c r="L7" s="127"/>
      <c r="M7" s="127"/>
      <c r="N7" s="127"/>
      <c r="O7" s="127"/>
      <c r="P7" s="127"/>
      <c r="Q7" s="127"/>
      <c r="R7" s="127"/>
      <c r="S7" s="127"/>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row>
    <row r="8" spans="1:75" s="117" customFormat="1" x14ac:dyDescent="0.3">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row>
    <row r="9" spans="1:75" s="117" customFormat="1" ht="15.6" x14ac:dyDescent="0.3">
      <c r="A9" s="57" t="s">
        <v>124</v>
      </c>
      <c r="B9" s="14"/>
      <c r="C9" s="14"/>
      <c r="D9" s="14"/>
      <c r="E9" s="14"/>
      <c r="F9" s="14"/>
      <c r="G9" s="14"/>
      <c r="H9" s="14"/>
      <c r="I9" s="127"/>
      <c r="J9" s="127"/>
      <c r="K9" s="127"/>
      <c r="L9" s="127"/>
      <c r="M9" s="127"/>
      <c r="N9" s="127"/>
      <c r="O9" s="127"/>
      <c r="P9" s="127"/>
      <c r="Q9" s="127"/>
      <c r="R9" s="127"/>
      <c r="S9" s="127"/>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row>
    <row r="10" spans="1:75" s="117" customFormat="1" ht="15.6" x14ac:dyDescent="0.3">
      <c r="A10" s="58"/>
      <c r="B10" s="58"/>
      <c r="C10" s="14"/>
      <c r="D10" s="14"/>
      <c r="E10" s="14"/>
      <c r="F10" s="14"/>
      <c r="G10" s="14"/>
      <c r="H10" s="14"/>
      <c r="I10" s="127"/>
      <c r="J10" s="127"/>
      <c r="K10" s="127"/>
      <c r="L10" s="127"/>
      <c r="M10" s="127"/>
      <c r="N10" s="127"/>
      <c r="O10" s="127"/>
      <c r="P10" s="127"/>
      <c r="Q10" s="127"/>
      <c r="R10" s="127"/>
      <c r="S10" s="127"/>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row>
    <row r="11" spans="1:75" s="117" customFormat="1" ht="32.4" customHeight="1" x14ac:dyDescent="0.3">
      <c r="A11" s="340" t="s">
        <v>64</v>
      </c>
      <c r="B11" s="336" t="s">
        <v>93</v>
      </c>
      <c r="C11" s="336" t="s">
        <v>224</v>
      </c>
      <c r="D11" s="336" t="s">
        <v>128</v>
      </c>
      <c r="E11" s="336" t="s">
        <v>221</v>
      </c>
      <c r="F11" s="336" t="s">
        <v>222</v>
      </c>
      <c r="G11" s="336" t="s">
        <v>223</v>
      </c>
      <c r="H11" s="336" t="s">
        <v>403</v>
      </c>
      <c r="I11" s="336" t="s">
        <v>404</v>
      </c>
      <c r="J11" s="336" t="s">
        <v>405</v>
      </c>
      <c r="K11" s="127"/>
      <c r="L11" s="127"/>
      <c r="M11" s="127"/>
      <c r="N11" s="127"/>
      <c r="O11" s="127"/>
      <c r="P11" s="127"/>
      <c r="Q11" s="127"/>
      <c r="R11" s="127"/>
      <c r="S11" s="127"/>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row>
    <row r="12" spans="1:75" s="117" customFormat="1" ht="24.6" customHeight="1" x14ac:dyDescent="0.3">
      <c r="A12" s="340"/>
      <c r="B12" s="337"/>
      <c r="C12" s="337"/>
      <c r="D12" s="337"/>
      <c r="E12" s="337"/>
      <c r="F12" s="337"/>
      <c r="G12" s="337"/>
      <c r="H12" s="337"/>
      <c r="I12" s="337"/>
      <c r="J12" s="337"/>
      <c r="K12" s="127"/>
      <c r="L12" s="127"/>
      <c r="M12" s="127"/>
      <c r="N12" s="127"/>
      <c r="O12" s="127"/>
      <c r="P12" s="127"/>
      <c r="Q12" s="127"/>
      <c r="R12" s="127"/>
      <c r="S12" s="127"/>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row>
    <row r="13" spans="1:75" s="117" customFormat="1" ht="22.8" customHeight="1" x14ac:dyDescent="0.3">
      <c r="A13" s="338" t="s">
        <v>67</v>
      </c>
      <c r="B13" s="338"/>
      <c r="C13" s="88"/>
      <c r="D13" s="88"/>
      <c r="E13" s="88"/>
      <c r="F13" s="88"/>
      <c r="G13" s="88"/>
      <c r="H13" s="88"/>
      <c r="I13" s="88"/>
      <c r="J13" s="88"/>
      <c r="K13" s="127"/>
      <c r="L13" s="127"/>
      <c r="M13" s="127"/>
      <c r="N13" s="127"/>
      <c r="O13" s="127"/>
      <c r="P13" s="127"/>
      <c r="Q13" s="127"/>
      <c r="R13" s="127"/>
      <c r="S13" s="127"/>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row>
    <row r="14" spans="1:75" ht="22.8" customHeight="1" x14ac:dyDescent="0.3">
      <c r="A14" s="90" t="s">
        <v>68</v>
      </c>
      <c r="B14" s="73">
        <v>0</v>
      </c>
      <c r="C14" s="73">
        <v>0</v>
      </c>
      <c r="D14" s="78">
        <f>B14-C14</f>
        <v>0</v>
      </c>
      <c r="E14" s="64" t="s">
        <v>59</v>
      </c>
      <c r="F14" s="64" t="s">
        <v>59</v>
      </c>
      <c r="G14" s="64" t="s">
        <v>59</v>
      </c>
      <c r="H14" s="64" t="s">
        <v>59</v>
      </c>
      <c r="I14" s="64" t="s">
        <v>59</v>
      </c>
      <c r="J14" s="64" t="s">
        <v>59</v>
      </c>
      <c r="K14" s="127"/>
      <c r="L14" s="127"/>
      <c r="M14" s="127"/>
      <c r="N14" s="127"/>
      <c r="O14" s="127"/>
      <c r="P14" s="127"/>
      <c r="Q14" s="127"/>
      <c r="R14" s="127"/>
      <c r="S14" s="127"/>
    </row>
    <row r="15" spans="1:75" ht="22.8" customHeight="1" x14ac:dyDescent="0.3">
      <c r="A15" s="90" t="s">
        <v>69</v>
      </c>
      <c r="B15" s="73">
        <v>0</v>
      </c>
      <c r="C15" s="73">
        <v>0</v>
      </c>
      <c r="D15" s="78">
        <f>B15-C15</f>
        <v>0</v>
      </c>
      <c r="E15" s="64" t="s">
        <v>59</v>
      </c>
      <c r="F15" s="64" t="s">
        <v>59</v>
      </c>
      <c r="G15" s="64" t="s">
        <v>59</v>
      </c>
      <c r="H15" s="64" t="s">
        <v>59</v>
      </c>
      <c r="I15" s="64" t="s">
        <v>59</v>
      </c>
      <c r="J15" s="64" t="s">
        <v>59</v>
      </c>
      <c r="K15" s="127"/>
      <c r="L15" s="127"/>
      <c r="M15" s="127"/>
      <c r="N15" s="127"/>
      <c r="O15" s="127"/>
      <c r="P15" s="127"/>
      <c r="Q15" s="127"/>
      <c r="R15" s="127"/>
      <c r="S15" s="127"/>
    </row>
    <row r="16" spans="1:75" ht="22.8" customHeight="1" x14ac:dyDescent="0.3">
      <c r="A16" s="90" t="s">
        <v>70</v>
      </c>
      <c r="B16" s="73">
        <v>0</v>
      </c>
      <c r="C16" s="73">
        <v>0</v>
      </c>
      <c r="D16" s="78">
        <f>B16-C16</f>
        <v>0</v>
      </c>
      <c r="E16" s="64" t="s">
        <v>59</v>
      </c>
      <c r="F16" s="64" t="s">
        <v>59</v>
      </c>
      <c r="G16" s="64" t="s">
        <v>59</v>
      </c>
      <c r="H16" s="64" t="s">
        <v>59</v>
      </c>
      <c r="I16" s="64" t="s">
        <v>59</v>
      </c>
      <c r="J16" s="64" t="s">
        <v>59</v>
      </c>
      <c r="K16" s="127"/>
      <c r="L16" s="127"/>
      <c r="M16" s="127"/>
      <c r="N16" s="127"/>
      <c r="O16" s="127"/>
      <c r="P16" s="127"/>
      <c r="Q16" s="127"/>
      <c r="R16" s="127"/>
      <c r="S16" s="127"/>
    </row>
    <row r="17" spans="1:75" s="117" customFormat="1" ht="22.8" customHeight="1" x14ac:dyDescent="0.3">
      <c r="A17" s="59" t="s">
        <v>66</v>
      </c>
      <c r="B17" s="276">
        <f>SUM(B14:B16)</f>
        <v>0</v>
      </c>
      <c r="C17" s="276">
        <f>SUM(C14:C16)</f>
        <v>0</v>
      </c>
      <c r="D17" s="276">
        <f>SUM(D14:D16)</f>
        <v>0</v>
      </c>
      <c r="E17" s="60" t="s">
        <v>59</v>
      </c>
      <c r="F17" s="60" t="s">
        <v>59</v>
      </c>
      <c r="G17" s="60" t="s">
        <v>59</v>
      </c>
      <c r="H17" s="60" t="s">
        <v>59</v>
      </c>
      <c r="I17" s="60" t="s">
        <v>59</v>
      </c>
      <c r="J17" s="60" t="s">
        <v>59</v>
      </c>
      <c r="K17" s="127"/>
      <c r="L17" s="127"/>
      <c r="M17" s="127"/>
      <c r="N17" s="127"/>
      <c r="O17" s="127"/>
      <c r="P17" s="127"/>
      <c r="Q17" s="127"/>
      <c r="R17" s="127"/>
      <c r="S17" s="127"/>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row>
    <row r="18" spans="1:75" s="117" customFormat="1" ht="22.8" customHeight="1" x14ac:dyDescent="0.3">
      <c r="A18" s="338" t="s">
        <v>65</v>
      </c>
      <c r="B18" s="338"/>
      <c r="C18" s="88"/>
      <c r="D18" s="88"/>
      <c r="E18" s="88"/>
      <c r="F18" s="88"/>
      <c r="G18" s="88"/>
      <c r="H18" s="88"/>
      <c r="I18" s="88"/>
      <c r="J18" s="88"/>
      <c r="K18" s="127"/>
      <c r="L18" s="127"/>
      <c r="M18" s="127"/>
      <c r="N18" s="127"/>
      <c r="O18" s="127"/>
      <c r="P18" s="127"/>
      <c r="Q18" s="127"/>
      <c r="R18" s="127"/>
      <c r="S18" s="127"/>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row>
    <row r="19" spans="1:75" ht="22.8" customHeight="1" x14ac:dyDescent="0.3">
      <c r="A19" s="90" t="s">
        <v>122</v>
      </c>
      <c r="B19" s="73">
        <v>0</v>
      </c>
      <c r="C19" s="73">
        <v>0</v>
      </c>
      <c r="D19" s="78">
        <f>B19-C19</f>
        <v>0</v>
      </c>
      <c r="E19" s="64" t="s">
        <v>59</v>
      </c>
      <c r="F19" s="64" t="s">
        <v>59</v>
      </c>
      <c r="G19" s="64" t="s">
        <v>59</v>
      </c>
      <c r="H19" s="64" t="s">
        <v>59</v>
      </c>
      <c r="I19" s="64" t="s">
        <v>59</v>
      </c>
      <c r="J19" s="64" t="s">
        <v>59</v>
      </c>
      <c r="K19" s="127"/>
      <c r="L19" s="127"/>
      <c r="M19" s="127"/>
      <c r="N19" s="127"/>
      <c r="O19" s="127"/>
      <c r="P19" s="127"/>
      <c r="Q19" s="127"/>
      <c r="R19" s="127"/>
      <c r="S19" s="127"/>
    </row>
    <row r="20" spans="1:75" ht="22.8" customHeight="1" x14ac:dyDescent="0.3">
      <c r="A20" s="90" t="s">
        <v>123</v>
      </c>
      <c r="B20" s="73">
        <v>0</v>
      </c>
      <c r="C20" s="277">
        <v>0</v>
      </c>
      <c r="D20" s="78">
        <f>B20-C20</f>
        <v>0</v>
      </c>
      <c r="E20" s="64"/>
      <c r="F20" s="64"/>
      <c r="G20" s="64"/>
      <c r="H20" s="64"/>
      <c r="I20" s="64"/>
      <c r="J20" s="64"/>
      <c r="K20" s="127"/>
      <c r="L20" s="127"/>
      <c r="M20" s="127"/>
      <c r="N20" s="127"/>
      <c r="O20" s="127"/>
      <c r="P20" s="127"/>
      <c r="Q20" s="127"/>
      <c r="R20" s="127"/>
      <c r="S20" s="127"/>
    </row>
    <row r="21" spans="1:75" ht="22.8" customHeight="1" x14ac:dyDescent="0.3">
      <c r="A21" s="90" t="s">
        <v>72</v>
      </c>
      <c r="B21" s="73">
        <v>0</v>
      </c>
      <c r="C21" s="73">
        <v>0</v>
      </c>
      <c r="D21" s="78">
        <f>B21-C21</f>
        <v>0</v>
      </c>
      <c r="E21" s="64" t="s">
        <v>59</v>
      </c>
      <c r="F21" s="64" t="s">
        <v>59</v>
      </c>
      <c r="G21" s="64" t="s">
        <v>59</v>
      </c>
      <c r="H21" s="64" t="s">
        <v>59</v>
      </c>
      <c r="I21" s="64" t="s">
        <v>59</v>
      </c>
      <c r="J21" s="64" t="s">
        <v>59</v>
      </c>
      <c r="K21" s="127"/>
      <c r="L21" s="127"/>
      <c r="M21" s="127"/>
      <c r="N21" s="127"/>
      <c r="O21" s="127"/>
      <c r="P21" s="127"/>
      <c r="Q21" s="127"/>
      <c r="R21" s="127"/>
      <c r="S21" s="127"/>
    </row>
    <row r="22" spans="1:75" s="117" customFormat="1" ht="22.8" customHeight="1" x14ac:dyDescent="0.3">
      <c r="A22" s="59" t="s">
        <v>66</v>
      </c>
      <c r="B22" s="276">
        <f>SUM(B19:B21)</f>
        <v>0</v>
      </c>
      <c r="C22" s="276">
        <f>SUM(C19:C21)</f>
        <v>0</v>
      </c>
      <c r="D22" s="276">
        <f>SUM(D19:D21)</f>
        <v>0</v>
      </c>
      <c r="E22" s="60" t="s">
        <v>59</v>
      </c>
      <c r="F22" s="60" t="s">
        <v>59</v>
      </c>
      <c r="G22" s="60" t="s">
        <v>59</v>
      </c>
      <c r="H22" s="60" t="s">
        <v>59</v>
      </c>
      <c r="I22" s="60" t="s">
        <v>59</v>
      </c>
      <c r="J22" s="60" t="s">
        <v>59</v>
      </c>
      <c r="K22" s="127"/>
      <c r="L22" s="127"/>
      <c r="M22" s="127"/>
      <c r="N22" s="127"/>
      <c r="O22" s="127"/>
      <c r="P22" s="127"/>
      <c r="Q22" s="127"/>
      <c r="R22" s="127"/>
      <c r="S22" s="127"/>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row>
    <row r="23" spans="1:75" s="117" customFormat="1" ht="22.8" customHeight="1" x14ac:dyDescent="0.3">
      <c r="A23" s="338" t="s">
        <v>229</v>
      </c>
      <c r="B23" s="338"/>
      <c r="C23" s="88"/>
      <c r="D23" s="88"/>
      <c r="E23" s="88"/>
      <c r="F23" s="88"/>
      <c r="G23" s="88"/>
      <c r="H23" s="88"/>
      <c r="I23" s="88"/>
      <c r="J23" s="88"/>
      <c r="K23" s="127"/>
      <c r="L23" s="127"/>
      <c r="M23" s="127"/>
      <c r="N23" s="127"/>
      <c r="O23" s="127"/>
      <c r="P23" s="127"/>
      <c r="Q23" s="127"/>
      <c r="R23" s="127"/>
      <c r="S23" s="127"/>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row>
    <row r="24" spans="1:75" ht="22.8" customHeight="1" x14ac:dyDescent="0.3">
      <c r="A24" s="90" t="s">
        <v>15</v>
      </c>
      <c r="B24" s="73">
        <v>0</v>
      </c>
      <c r="C24" s="73">
        <v>0</v>
      </c>
      <c r="D24" s="78">
        <f>B24-C24</f>
        <v>0</v>
      </c>
      <c r="E24" s="64" t="s">
        <v>59</v>
      </c>
      <c r="F24" s="64" t="s">
        <v>59</v>
      </c>
      <c r="G24" s="64" t="s">
        <v>59</v>
      </c>
      <c r="H24" s="64" t="s">
        <v>59</v>
      </c>
      <c r="I24" s="64" t="s">
        <v>59</v>
      </c>
      <c r="J24" s="64" t="s">
        <v>59</v>
      </c>
      <c r="K24" s="127"/>
      <c r="L24" s="127"/>
      <c r="M24" s="127"/>
      <c r="N24" s="127"/>
      <c r="O24" s="127"/>
      <c r="P24" s="127"/>
      <c r="Q24" s="127"/>
      <c r="R24" s="127"/>
      <c r="S24" s="127"/>
    </row>
    <row r="25" spans="1:75" ht="22.8" customHeight="1" x14ac:dyDescent="0.3">
      <c r="A25" s="90" t="s">
        <v>194</v>
      </c>
      <c r="B25" s="73">
        <v>0</v>
      </c>
      <c r="C25" s="73">
        <v>0</v>
      </c>
      <c r="D25" s="78">
        <f>B25-C25</f>
        <v>0</v>
      </c>
      <c r="E25" s="64" t="s">
        <v>59</v>
      </c>
      <c r="F25" s="64" t="s">
        <v>59</v>
      </c>
      <c r="G25" s="64" t="s">
        <v>59</v>
      </c>
      <c r="H25" s="64" t="s">
        <v>59</v>
      </c>
      <c r="I25" s="64" t="s">
        <v>59</v>
      </c>
      <c r="J25" s="64" t="s">
        <v>59</v>
      </c>
      <c r="K25" s="127"/>
      <c r="L25" s="127"/>
      <c r="M25" s="127"/>
      <c r="N25" s="127"/>
      <c r="O25" s="127"/>
      <c r="P25" s="127"/>
      <c r="Q25" s="127"/>
      <c r="R25" s="127"/>
      <c r="S25" s="127"/>
    </row>
    <row r="26" spans="1:75" s="117" customFormat="1" ht="22.8" customHeight="1" x14ac:dyDescent="0.3">
      <c r="A26" s="61" t="s">
        <v>73</v>
      </c>
      <c r="B26" s="278" t="s">
        <v>59</v>
      </c>
      <c r="C26" s="278" t="s">
        <v>59</v>
      </c>
      <c r="D26" s="278" t="s">
        <v>59</v>
      </c>
      <c r="E26" s="75" t="s">
        <v>59</v>
      </c>
      <c r="F26" s="75" t="s">
        <v>59</v>
      </c>
      <c r="G26" s="75" t="s">
        <v>59</v>
      </c>
      <c r="H26" s="75" t="s">
        <v>59</v>
      </c>
      <c r="I26" s="75" t="s">
        <v>59</v>
      </c>
      <c r="J26" s="75" t="s">
        <v>59</v>
      </c>
      <c r="K26" s="127"/>
      <c r="L26" s="127"/>
      <c r="M26" s="127"/>
      <c r="N26" s="127"/>
      <c r="O26" s="127"/>
      <c r="P26" s="127"/>
      <c r="Q26" s="127"/>
      <c r="R26" s="127"/>
      <c r="S26" s="127"/>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row>
    <row r="27" spans="1:75" ht="22.8" customHeight="1" x14ac:dyDescent="0.3">
      <c r="A27" s="86" t="s">
        <v>88</v>
      </c>
      <c r="B27" s="73">
        <v>0</v>
      </c>
      <c r="C27" s="73">
        <v>0</v>
      </c>
      <c r="D27" s="78">
        <f t="shared" ref="D27:D33" si="0">B27-C27</f>
        <v>0</v>
      </c>
      <c r="E27" s="64" t="s">
        <v>59</v>
      </c>
      <c r="F27" s="64" t="s">
        <v>59</v>
      </c>
      <c r="G27" s="64" t="s">
        <v>59</v>
      </c>
      <c r="H27" s="64" t="s">
        <v>59</v>
      </c>
      <c r="I27" s="64" t="s">
        <v>59</v>
      </c>
      <c r="J27" s="64" t="s">
        <v>59</v>
      </c>
      <c r="K27" s="127"/>
      <c r="L27" s="127"/>
      <c r="M27" s="127"/>
      <c r="N27" s="127"/>
      <c r="O27" s="127"/>
      <c r="P27" s="127"/>
      <c r="Q27" s="127"/>
      <c r="R27" s="127"/>
      <c r="S27" s="127"/>
    </row>
    <row r="28" spans="1:75" ht="22.8" customHeight="1" x14ac:dyDescent="0.3">
      <c r="A28" s="86" t="s">
        <v>89</v>
      </c>
      <c r="B28" s="73">
        <v>0</v>
      </c>
      <c r="C28" s="73">
        <v>0</v>
      </c>
      <c r="D28" s="78">
        <f t="shared" si="0"/>
        <v>0</v>
      </c>
      <c r="E28" s="64" t="s">
        <v>59</v>
      </c>
      <c r="F28" s="64" t="s">
        <v>59</v>
      </c>
      <c r="G28" s="64" t="s">
        <v>59</v>
      </c>
      <c r="H28" s="64" t="s">
        <v>59</v>
      </c>
      <c r="I28" s="64" t="s">
        <v>59</v>
      </c>
      <c r="J28" s="64" t="s">
        <v>59</v>
      </c>
      <c r="K28" s="127"/>
      <c r="L28" s="127"/>
      <c r="M28" s="127"/>
      <c r="N28" s="127"/>
      <c r="O28" s="127"/>
      <c r="P28" s="127"/>
      <c r="Q28" s="127"/>
      <c r="R28" s="127"/>
      <c r="S28" s="127"/>
    </row>
    <row r="29" spans="1:75" ht="22.8" customHeight="1" x14ac:dyDescent="0.3">
      <c r="A29" s="86" t="s">
        <v>94</v>
      </c>
      <c r="B29" s="73">
        <v>0</v>
      </c>
      <c r="C29" s="73">
        <v>0</v>
      </c>
      <c r="D29" s="78">
        <f t="shared" si="0"/>
        <v>0</v>
      </c>
      <c r="E29" s="64" t="s">
        <v>59</v>
      </c>
      <c r="F29" s="64" t="s">
        <v>59</v>
      </c>
      <c r="G29" s="64" t="s">
        <v>59</v>
      </c>
      <c r="H29" s="64" t="s">
        <v>59</v>
      </c>
      <c r="I29" s="64" t="s">
        <v>59</v>
      </c>
      <c r="J29" s="64" t="s">
        <v>59</v>
      </c>
      <c r="K29" s="127"/>
      <c r="L29" s="127"/>
      <c r="M29" s="127"/>
      <c r="N29" s="127"/>
      <c r="O29" s="127"/>
      <c r="P29" s="127"/>
      <c r="Q29" s="127"/>
      <c r="R29" s="127"/>
      <c r="S29" s="127"/>
    </row>
    <row r="30" spans="1:75" ht="22.8" customHeight="1" x14ac:dyDescent="0.3">
      <c r="A30" s="90" t="s">
        <v>228</v>
      </c>
      <c r="B30" s="73">
        <v>0</v>
      </c>
      <c r="C30" s="73">
        <v>0</v>
      </c>
      <c r="D30" s="78">
        <f t="shared" si="0"/>
        <v>0</v>
      </c>
      <c r="E30" s="64" t="s">
        <v>59</v>
      </c>
      <c r="F30" s="64" t="s">
        <v>59</v>
      </c>
      <c r="G30" s="64" t="s">
        <v>59</v>
      </c>
      <c r="H30" s="64" t="s">
        <v>59</v>
      </c>
      <c r="I30" s="64" t="s">
        <v>59</v>
      </c>
      <c r="J30" s="64" t="s">
        <v>59</v>
      </c>
      <c r="K30" s="127"/>
      <c r="L30" s="127"/>
      <c r="M30" s="127"/>
      <c r="N30" s="127"/>
      <c r="O30" s="127"/>
      <c r="P30" s="127"/>
      <c r="Q30" s="127"/>
      <c r="R30" s="127"/>
      <c r="S30" s="127"/>
    </row>
    <row r="31" spans="1:75" ht="22.8" customHeight="1" x14ac:dyDescent="0.3">
      <c r="A31" s="90" t="s">
        <v>95</v>
      </c>
      <c r="B31" s="73">
        <v>0</v>
      </c>
      <c r="C31" s="73">
        <v>0</v>
      </c>
      <c r="D31" s="78">
        <f t="shared" si="0"/>
        <v>0</v>
      </c>
      <c r="E31" s="64" t="s">
        <v>59</v>
      </c>
      <c r="F31" s="64" t="s">
        <v>59</v>
      </c>
      <c r="G31" s="64" t="s">
        <v>59</v>
      </c>
      <c r="H31" s="64" t="s">
        <v>59</v>
      </c>
      <c r="I31" s="64" t="s">
        <v>59</v>
      </c>
      <c r="J31" s="64" t="s">
        <v>59</v>
      </c>
      <c r="K31" s="127"/>
      <c r="L31" s="127"/>
      <c r="M31" s="127"/>
      <c r="N31" s="127"/>
      <c r="O31" s="127"/>
      <c r="P31" s="127"/>
      <c r="Q31" s="127"/>
      <c r="R31" s="127"/>
      <c r="S31" s="127"/>
    </row>
    <row r="32" spans="1:75" ht="22.8" customHeight="1" x14ac:dyDescent="0.3">
      <c r="A32" s="90" t="s">
        <v>74</v>
      </c>
      <c r="B32" s="73">
        <v>0</v>
      </c>
      <c r="C32" s="73">
        <v>0</v>
      </c>
      <c r="D32" s="78">
        <f t="shared" si="0"/>
        <v>0</v>
      </c>
      <c r="E32" s="64" t="s">
        <v>59</v>
      </c>
      <c r="F32" s="64" t="s">
        <v>59</v>
      </c>
      <c r="G32" s="64" t="s">
        <v>59</v>
      </c>
      <c r="H32" s="64" t="s">
        <v>59</v>
      </c>
      <c r="I32" s="64" t="s">
        <v>59</v>
      </c>
      <c r="J32" s="64" t="s">
        <v>59</v>
      </c>
      <c r="K32" s="127"/>
      <c r="L32" s="127"/>
      <c r="M32" s="127"/>
      <c r="N32" s="127"/>
      <c r="O32" s="127"/>
      <c r="P32" s="127"/>
      <c r="Q32" s="127"/>
      <c r="R32" s="127"/>
      <c r="S32" s="127"/>
    </row>
    <row r="33" spans="1:75" ht="22.8" customHeight="1" x14ac:dyDescent="0.3">
      <c r="A33" s="84" t="s">
        <v>140</v>
      </c>
      <c r="B33" s="73">
        <v>0</v>
      </c>
      <c r="C33" s="73">
        <v>0</v>
      </c>
      <c r="D33" s="78">
        <f t="shared" si="0"/>
        <v>0</v>
      </c>
      <c r="E33" s="64" t="s">
        <v>59</v>
      </c>
      <c r="F33" s="64" t="s">
        <v>59</v>
      </c>
      <c r="G33" s="64" t="s">
        <v>59</v>
      </c>
      <c r="H33" s="64" t="s">
        <v>59</v>
      </c>
      <c r="I33" s="64" t="s">
        <v>59</v>
      </c>
      <c r="J33" s="64" t="s">
        <v>59</v>
      </c>
      <c r="K33" s="127"/>
      <c r="L33" s="127"/>
      <c r="M33" s="127"/>
      <c r="N33" s="127"/>
      <c r="O33" s="127"/>
      <c r="P33" s="127"/>
      <c r="Q33" s="127"/>
      <c r="R33" s="127"/>
      <c r="S33" s="127"/>
    </row>
    <row r="34" spans="1:75" s="117" customFormat="1" ht="22.8" customHeight="1" x14ac:dyDescent="0.3">
      <c r="A34" s="59" t="s">
        <v>66</v>
      </c>
      <c r="B34" s="276">
        <f>SUM(B24:B33)</f>
        <v>0</v>
      </c>
      <c r="C34" s="276">
        <f>SUM(C24:C33)</f>
        <v>0</v>
      </c>
      <c r="D34" s="276">
        <f>SUM(D24:D33)</f>
        <v>0</v>
      </c>
      <c r="E34" s="60" t="s">
        <v>59</v>
      </c>
      <c r="F34" s="60" t="s">
        <v>59</v>
      </c>
      <c r="G34" s="60" t="s">
        <v>59</v>
      </c>
      <c r="H34" s="60" t="s">
        <v>59</v>
      </c>
      <c r="I34" s="60" t="s">
        <v>59</v>
      </c>
      <c r="J34" s="60" t="s">
        <v>59</v>
      </c>
      <c r="K34" s="127"/>
      <c r="L34" s="127"/>
      <c r="M34" s="127"/>
      <c r="N34" s="127"/>
      <c r="O34" s="127"/>
      <c r="P34" s="127"/>
      <c r="Q34" s="127"/>
      <c r="R34" s="127"/>
      <c r="S34" s="127"/>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row>
    <row r="35" spans="1:75" s="117" customFormat="1" ht="22.8" customHeight="1" x14ac:dyDescent="0.3">
      <c r="A35" s="338" t="s">
        <v>230</v>
      </c>
      <c r="B35" s="338"/>
      <c r="C35" s="338"/>
      <c r="D35" s="339"/>
      <c r="E35" s="339"/>
      <c r="F35" s="174"/>
      <c r="G35" s="174"/>
      <c r="H35" s="174"/>
      <c r="I35" s="174"/>
      <c r="J35" s="174"/>
      <c r="K35" s="127"/>
      <c r="L35" s="127"/>
      <c r="M35" s="127"/>
      <c r="N35" s="127"/>
      <c r="O35" s="127"/>
      <c r="P35" s="127"/>
      <c r="Q35" s="127"/>
      <c r="R35" s="127"/>
      <c r="S35" s="127"/>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row>
    <row r="36" spans="1:75" ht="22.8" customHeight="1" x14ac:dyDescent="0.3">
      <c r="A36" s="90" t="s">
        <v>225</v>
      </c>
      <c r="B36" s="73">
        <v>0</v>
      </c>
      <c r="C36" s="73">
        <v>0</v>
      </c>
      <c r="D36" s="78">
        <f t="shared" ref="D36:D46" si="1">B36-C36</f>
        <v>0</v>
      </c>
      <c r="E36" s="64" t="s">
        <v>59</v>
      </c>
      <c r="F36" s="64" t="s">
        <v>59</v>
      </c>
      <c r="G36" s="64" t="s">
        <v>59</v>
      </c>
      <c r="H36" s="64" t="s">
        <v>59</v>
      </c>
      <c r="I36" s="64" t="s">
        <v>59</v>
      </c>
      <c r="J36" s="64" t="s">
        <v>59</v>
      </c>
      <c r="K36" s="127"/>
      <c r="L36" s="127"/>
      <c r="M36" s="127"/>
      <c r="N36" s="127"/>
      <c r="O36" s="127"/>
      <c r="P36" s="127"/>
      <c r="Q36" s="127"/>
      <c r="R36" s="127"/>
      <c r="S36" s="127"/>
    </row>
    <row r="37" spans="1:75" ht="22.8" customHeight="1" x14ac:dyDescent="0.3">
      <c r="A37" s="90" t="s">
        <v>226</v>
      </c>
      <c r="B37" s="73">
        <v>0</v>
      </c>
      <c r="C37" s="73">
        <v>0</v>
      </c>
      <c r="D37" s="78">
        <f t="shared" si="1"/>
        <v>0</v>
      </c>
      <c r="E37" s="64" t="s">
        <v>59</v>
      </c>
      <c r="F37" s="64" t="s">
        <v>59</v>
      </c>
      <c r="G37" s="64" t="s">
        <v>59</v>
      </c>
      <c r="H37" s="64" t="s">
        <v>59</v>
      </c>
      <c r="I37" s="64" t="s">
        <v>59</v>
      </c>
      <c r="J37" s="64" t="s">
        <v>59</v>
      </c>
      <c r="K37" s="127"/>
      <c r="L37" s="127"/>
      <c r="M37" s="127"/>
      <c r="N37" s="127"/>
      <c r="O37" s="127"/>
      <c r="P37" s="127"/>
      <c r="Q37" s="127"/>
      <c r="R37" s="127"/>
      <c r="S37" s="127"/>
    </row>
    <row r="38" spans="1:75" ht="22.8" customHeight="1" x14ac:dyDescent="0.3">
      <c r="A38" s="90" t="s">
        <v>75</v>
      </c>
      <c r="B38" s="73">
        <v>0</v>
      </c>
      <c r="C38" s="73">
        <v>0</v>
      </c>
      <c r="D38" s="78">
        <f t="shared" si="1"/>
        <v>0</v>
      </c>
      <c r="E38" s="64" t="s">
        <v>59</v>
      </c>
      <c r="F38" s="64" t="s">
        <v>59</v>
      </c>
      <c r="G38" s="64" t="s">
        <v>59</v>
      </c>
      <c r="H38" s="64" t="s">
        <v>59</v>
      </c>
      <c r="I38" s="64" t="s">
        <v>59</v>
      </c>
      <c r="J38" s="64" t="s">
        <v>59</v>
      </c>
      <c r="K38" s="127"/>
      <c r="L38" s="127"/>
      <c r="M38" s="127"/>
      <c r="N38" s="127"/>
      <c r="O38" s="127"/>
      <c r="P38" s="127"/>
      <c r="Q38" s="127"/>
      <c r="R38" s="127"/>
      <c r="S38" s="127"/>
    </row>
    <row r="39" spans="1:75" ht="22.8" customHeight="1" x14ac:dyDescent="0.3">
      <c r="A39" s="90" t="s">
        <v>76</v>
      </c>
      <c r="B39" s="73">
        <v>0</v>
      </c>
      <c r="C39" s="73">
        <v>0</v>
      </c>
      <c r="D39" s="78">
        <f t="shared" si="1"/>
        <v>0</v>
      </c>
      <c r="E39" s="64" t="s">
        <v>59</v>
      </c>
      <c r="F39" s="64" t="s">
        <v>59</v>
      </c>
      <c r="G39" s="64" t="s">
        <v>59</v>
      </c>
      <c r="H39" s="64" t="s">
        <v>59</v>
      </c>
      <c r="I39" s="64" t="s">
        <v>59</v>
      </c>
      <c r="J39" s="64" t="s">
        <v>59</v>
      </c>
      <c r="K39" s="127"/>
      <c r="L39" s="127"/>
      <c r="M39" s="127"/>
      <c r="N39" s="127"/>
      <c r="O39" s="127"/>
      <c r="P39" s="127"/>
      <c r="Q39" s="127"/>
      <c r="R39" s="127"/>
      <c r="S39" s="127"/>
    </row>
    <row r="40" spans="1:75" ht="22.8" customHeight="1" x14ac:dyDescent="0.3">
      <c r="A40" s="90" t="s">
        <v>91</v>
      </c>
      <c r="B40" s="73">
        <v>0</v>
      </c>
      <c r="C40" s="73">
        <v>0</v>
      </c>
      <c r="D40" s="78">
        <f t="shared" si="1"/>
        <v>0</v>
      </c>
      <c r="E40" s="64" t="s">
        <v>59</v>
      </c>
      <c r="F40" s="64" t="s">
        <v>59</v>
      </c>
      <c r="G40" s="64" t="s">
        <v>59</v>
      </c>
      <c r="H40" s="64" t="s">
        <v>59</v>
      </c>
      <c r="I40" s="64" t="s">
        <v>59</v>
      </c>
      <c r="J40" s="64" t="s">
        <v>59</v>
      </c>
      <c r="K40" s="127"/>
      <c r="L40" s="127"/>
      <c r="M40" s="127"/>
      <c r="N40" s="127"/>
      <c r="O40" s="127"/>
      <c r="P40" s="127"/>
      <c r="Q40" s="127"/>
      <c r="R40" s="127"/>
      <c r="S40" s="127"/>
    </row>
    <row r="41" spans="1:75" ht="22.8" customHeight="1" x14ac:dyDescent="0.3">
      <c r="A41" s="90" t="s">
        <v>77</v>
      </c>
      <c r="B41" s="73">
        <v>0</v>
      </c>
      <c r="C41" s="73">
        <v>0</v>
      </c>
      <c r="D41" s="78">
        <f t="shared" si="1"/>
        <v>0</v>
      </c>
      <c r="E41" s="64"/>
      <c r="F41" s="64"/>
      <c r="G41" s="64"/>
      <c r="H41" s="64"/>
      <c r="I41" s="64"/>
      <c r="J41" s="64"/>
      <c r="K41" s="127"/>
      <c r="L41" s="127"/>
      <c r="M41" s="127"/>
      <c r="N41" s="127"/>
      <c r="O41" s="127"/>
      <c r="P41" s="127"/>
      <c r="Q41" s="127"/>
      <c r="R41" s="127"/>
      <c r="S41" s="127"/>
    </row>
    <row r="42" spans="1:75" ht="22.8" customHeight="1" x14ac:dyDescent="0.3">
      <c r="A42" s="90" t="s">
        <v>86</v>
      </c>
      <c r="B42" s="73">
        <v>0</v>
      </c>
      <c r="C42" s="73">
        <v>0</v>
      </c>
      <c r="D42" s="78">
        <f t="shared" si="1"/>
        <v>0</v>
      </c>
      <c r="E42" s="64"/>
      <c r="F42" s="64"/>
      <c r="G42" s="64"/>
      <c r="H42" s="64"/>
      <c r="I42" s="64"/>
      <c r="J42" s="64"/>
      <c r="K42" s="127"/>
      <c r="L42" s="127"/>
      <c r="M42" s="127"/>
      <c r="N42" s="127"/>
      <c r="O42" s="127"/>
      <c r="P42" s="127"/>
      <c r="Q42" s="127"/>
      <c r="R42" s="127"/>
      <c r="S42" s="127"/>
    </row>
    <row r="43" spans="1:75" ht="22.8" customHeight="1" x14ac:dyDescent="0.3">
      <c r="A43" s="90" t="s">
        <v>211</v>
      </c>
      <c r="B43" s="73">
        <v>0</v>
      </c>
      <c r="C43" s="73">
        <v>0</v>
      </c>
      <c r="D43" s="78">
        <f t="shared" si="1"/>
        <v>0</v>
      </c>
      <c r="E43" s="64"/>
      <c r="F43" s="64"/>
      <c r="G43" s="64"/>
      <c r="H43" s="64"/>
      <c r="I43" s="64"/>
      <c r="J43" s="64"/>
      <c r="K43" s="127"/>
      <c r="L43" s="127"/>
      <c r="M43" s="127"/>
      <c r="N43" s="127"/>
      <c r="O43" s="127"/>
      <c r="P43" s="127"/>
      <c r="Q43" s="127"/>
      <c r="R43" s="127"/>
      <c r="S43" s="127"/>
    </row>
    <row r="44" spans="1:75" ht="22.8" customHeight="1" x14ac:dyDescent="0.3">
      <c r="A44" s="90" t="s">
        <v>71</v>
      </c>
      <c r="B44" s="73">
        <v>0</v>
      </c>
      <c r="C44" s="73">
        <v>0</v>
      </c>
      <c r="D44" s="78">
        <f t="shared" si="1"/>
        <v>0</v>
      </c>
      <c r="E44" s="64"/>
      <c r="F44" s="64"/>
      <c r="G44" s="64"/>
      <c r="H44" s="64"/>
      <c r="I44" s="64"/>
      <c r="J44" s="64"/>
      <c r="K44" s="127"/>
      <c r="L44" s="127"/>
      <c r="M44" s="127"/>
      <c r="N44" s="127"/>
      <c r="O44" s="127"/>
      <c r="P44" s="127"/>
      <c r="Q44" s="127"/>
      <c r="R44" s="127"/>
      <c r="S44" s="127"/>
    </row>
    <row r="45" spans="1:75" ht="22.8" customHeight="1" x14ac:dyDescent="0.3">
      <c r="A45" s="90" t="s">
        <v>227</v>
      </c>
      <c r="B45" s="73">
        <v>0</v>
      </c>
      <c r="C45" s="73">
        <v>0</v>
      </c>
      <c r="D45" s="78">
        <f t="shared" si="1"/>
        <v>0</v>
      </c>
      <c r="E45" s="64"/>
      <c r="F45" s="64"/>
      <c r="G45" s="64"/>
      <c r="H45" s="64"/>
      <c r="I45" s="64"/>
      <c r="J45" s="64"/>
      <c r="K45" s="127"/>
      <c r="L45" s="127"/>
      <c r="M45" s="127"/>
      <c r="N45" s="127"/>
      <c r="O45" s="127"/>
      <c r="P45" s="127"/>
      <c r="Q45" s="127"/>
      <c r="R45" s="127"/>
      <c r="S45" s="127"/>
    </row>
    <row r="46" spans="1:75" ht="22.8" customHeight="1" x14ac:dyDescent="0.3">
      <c r="A46" s="84" t="s">
        <v>140</v>
      </c>
      <c r="B46" s="73">
        <v>0</v>
      </c>
      <c r="C46" s="73">
        <v>0</v>
      </c>
      <c r="D46" s="78">
        <f t="shared" si="1"/>
        <v>0</v>
      </c>
      <c r="E46" s="64" t="s">
        <v>59</v>
      </c>
      <c r="F46" s="64" t="s">
        <v>59</v>
      </c>
      <c r="G46" s="64" t="s">
        <v>59</v>
      </c>
      <c r="H46" s="64" t="s">
        <v>59</v>
      </c>
      <c r="I46" s="64" t="s">
        <v>59</v>
      </c>
      <c r="J46" s="64" t="s">
        <v>59</v>
      </c>
      <c r="K46" s="127"/>
      <c r="L46" s="127"/>
      <c r="M46" s="127"/>
      <c r="N46" s="127"/>
      <c r="O46" s="127"/>
      <c r="P46" s="127"/>
      <c r="Q46" s="127"/>
      <c r="R46" s="127"/>
      <c r="S46" s="127"/>
    </row>
    <row r="47" spans="1:75" s="117" customFormat="1" ht="22.8" customHeight="1" x14ac:dyDescent="0.3">
      <c r="A47" s="59" t="s">
        <v>66</v>
      </c>
      <c r="B47" s="276">
        <f>SUM(B36:B46)</f>
        <v>0</v>
      </c>
      <c r="C47" s="276">
        <f>SUM(C36:C46)</f>
        <v>0</v>
      </c>
      <c r="D47" s="276">
        <f>SUM(D36:D46)</f>
        <v>0</v>
      </c>
      <c r="E47" s="60" t="s">
        <v>59</v>
      </c>
      <c r="F47" s="60" t="s">
        <v>59</v>
      </c>
      <c r="G47" s="60" t="s">
        <v>59</v>
      </c>
      <c r="H47" s="60" t="s">
        <v>59</v>
      </c>
      <c r="I47" s="60" t="s">
        <v>59</v>
      </c>
      <c r="J47" s="60" t="s">
        <v>59</v>
      </c>
      <c r="K47" s="127"/>
      <c r="L47" s="127"/>
      <c r="M47" s="127"/>
      <c r="N47" s="127"/>
      <c r="O47" s="127"/>
      <c r="P47" s="127"/>
      <c r="Q47" s="127"/>
      <c r="R47" s="127"/>
      <c r="S47" s="127"/>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row>
    <row r="48" spans="1:75" s="117" customFormat="1" ht="22.8" customHeight="1" x14ac:dyDescent="0.3">
      <c r="A48" s="338" t="s">
        <v>231</v>
      </c>
      <c r="B48" s="338"/>
      <c r="C48" s="338"/>
      <c r="D48" s="339"/>
      <c r="E48" s="339"/>
      <c r="F48" s="174"/>
      <c r="G48" s="174"/>
      <c r="H48" s="174"/>
      <c r="I48" s="174"/>
      <c r="J48" s="174"/>
      <c r="K48" s="127"/>
      <c r="L48" s="127"/>
      <c r="M48" s="127"/>
      <c r="N48" s="127"/>
      <c r="O48" s="127"/>
      <c r="P48" s="127"/>
      <c r="Q48" s="127"/>
      <c r="R48" s="127"/>
      <c r="S48" s="127"/>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row>
    <row r="49" spans="1:75" ht="22.8" customHeight="1" x14ac:dyDescent="0.3">
      <c r="A49" s="90" t="s">
        <v>78</v>
      </c>
      <c r="B49" s="73">
        <v>0</v>
      </c>
      <c r="C49" s="73">
        <v>0</v>
      </c>
      <c r="D49" s="78">
        <f t="shared" ref="D49:D55" si="2">B49-C49</f>
        <v>0</v>
      </c>
      <c r="E49" s="64" t="s">
        <v>59</v>
      </c>
      <c r="F49" s="64" t="s">
        <v>59</v>
      </c>
      <c r="G49" s="64" t="s">
        <v>59</v>
      </c>
      <c r="H49" s="64" t="s">
        <v>59</v>
      </c>
      <c r="I49" s="64" t="s">
        <v>59</v>
      </c>
      <c r="J49" s="64" t="s">
        <v>59</v>
      </c>
      <c r="K49" s="127"/>
      <c r="L49" s="127"/>
      <c r="M49" s="127"/>
      <c r="N49" s="127"/>
      <c r="O49" s="127"/>
      <c r="P49" s="127"/>
      <c r="Q49" s="127"/>
      <c r="R49" s="127"/>
      <c r="S49" s="127"/>
    </row>
    <row r="50" spans="1:75" ht="22.8" customHeight="1" x14ac:dyDescent="0.3">
      <c r="A50" s="90" t="s">
        <v>79</v>
      </c>
      <c r="B50" s="73">
        <v>0</v>
      </c>
      <c r="C50" s="73">
        <v>0</v>
      </c>
      <c r="D50" s="78">
        <f t="shared" si="2"/>
        <v>0</v>
      </c>
      <c r="E50" s="64" t="s">
        <v>59</v>
      </c>
      <c r="F50" s="64" t="s">
        <v>59</v>
      </c>
      <c r="G50" s="64" t="s">
        <v>59</v>
      </c>
      <c r="H50" s="64" t="s">
        <v>59</v>
      </c>
      <c r="I50" s="64" t="s">
        <v>59</v>
      </c>
      <c r="J50" s="64" t="s">
        <v>59</v>
      </c>
      <c r="K50" s="127"/>
      <c r="L50" s="127"/>
      <c r="M50" s="127"/>
      <c r="N50" s="127"/>
      <c r="O50" s="127"/>
      <c r="P50" s="127"/>
      <c r="Q50" s="127"/>
      <c r="R50" s="127"/>
      <c r="S50" s="127"/>
    </row>
    <row r="51" spans="1:75" ht="22.8" customHeight="1" x14ac:dyDescent="0.3">
      <c r="A51" s="90" t="s">
        <v>80</v>
      </c>
      <c r="B51" s="73">
        <v>0</v>
      </c>
      <c r="C51" s="73">
        <v>0</v>
      </c>
      <c r="D51" s="78">
        <f t="shared" si="2"/>
        <v>0</v>
      </c>
      <c r="E51" s="64" t="s">
        <v>59</v>
      </c>
      <c r="F51" s="64" t="s">
        <v>59</v>
      </c>
      <c r="G51" s="64" t="s">
        <v>59</v>
      </c>
      <c r="H51" s="64" t="s">
        <v>59</v>
      </c>
      <c r="I51" s="64" t="s">
        <v>59</v>
      </c>
      <c r="J51" s="64" t="s">
        <v>59</v>
      </c>
      <c r="K51" s="127"/>
      <c r="L51" s="127"/>
      <c r="M51" s="127"/>
      <c r="N51" s="127"/>
      <c r="O51" s="127"/>
      <c r="P51" s="127"/>
      <c r="Q51" s="127"/>
      <c r="R51" s="127"/>
      <c r="S51" s="127"/>
    </row>
    <row r="52" spans="1:75" ht="22.8" customHeight="1" x14ac:dyDescent="0.3">
      <c r="A52" s="90" t="s">
        <v>81</v>
      </c>
      <c r="B52" s="73">
        <v>0</v>
      </c>
      <c r="C52" s="73">
        <v>0</v>
      </c>
      <c r="D52" s="78">
        <f t="shared" si="2"/>
        <v>0</v>
      </c>
      <c r="E52" s="64" t="s">
        <v>59</v>
      </c>
      <c r="F52" s="64" t="s">
        <v>59</v>
      </c>
      <c r="G52" s="64" t="s">
        <v>59</v>
      </c>
      <c r="H52" s="64" t="s">
        <v>59</v>
      </c>
      <c r="I52" s="64" t="s">
        <v>59</v>
      </c>
      <c r="J52" s="64" t="s">
        <v>59</v>
      </c>
      <c r="K52" s="127"/>
      <c r="L52" s="127"/>
      <c r="M52" s="127"/>
      <c r="N52" s="127"/>
      <c r="O52" s="127"/>
      <c r="P52" s="127"/>
      <c r="Q52" s="127"/>
      <c r="R52" s="127"/>
      <c r="S52" s="127"/>
    </row>
    <row r="53" spans="1:75" ht="22.8" customHeight="1" x14ac:dyDescent="0.3">
      <c r="A53" s="90" t="s">
        <v>82</v>
      </c>
      <c r="B53" s="73">
        <v>0</v>
      </c>
      <c r="C53" s="73">
        <v>0</v>
      </c>
      <c r="D53" s="78">
        <f t="shared" si="2"/>
        <v>0</v>
      </c>
      <c r="E53" s="64"/>
      <c r="F53" s="64"/>
      <c r="G53" s="64"/>
      <c r="H53" s="64"/>
      <c r="I53" s="64"/>
      <c r="J53" s="64"/>
      <c r="K53" s="127"/>
      <c r="L53" s="127"/>
      <c r="M53" s="127"/>
      <c r="N53" s="127"/>
      <c r="O53" s="127"/>
      <c r="P53" s="127"/>
      <c r="Q53" s="127"/>
      <c r="R53" s="127"/>
      <c r="S53" s="127"/>
    </row>
    <row r="54" spans="1:75" ht="22.8" customHeight="1" x14ac:dyDescent="0.3">
      <c r="A54" s="84" t="s">
        <v>140</v>
      </c>
      <c r="B54" s="73">
        <v>0</v>
      </c>
      <c r="C54" s="73">
        <v>0</v>
      </c>
      <c r="D54" s="78">
        <f t="shared" si="2"/>
        <v>0</v>
      </c>
      <c r="E54" s="64"/>
      <c r="F54" s="64"/>
      <c r="G54" s="64"/>
      <c r="H54" s="64"/>
      <c r="I54" s="64"/>
      <c r="J54" s="64"/>
      <c r="K54" s="127"/>
      <c r="L54" s="127"/>
      <c r="M54" s="127"/>
      <c r="N54" s="127"/>
      <c r="O54" s="127"/>
      <c r="P54" s="127"/>
      <c r="Q54" s="127"/>
      <c r="R54" s="127"/>
      <c r="S54" s="127"/>
    </row>
    <row r="55" spans="1:75" ht="22.8" customHeight="1" x14ac:dyDescent="0.3">
      <c r="A55" s="84" t="s">
        <v>140</v>
      </c>
      <c r="B55" s="73">
        <v>0</v>
      </c>
      <c r="C55" s="73">
        <v>0</v>
      </c>
      <c r="D55" s="78">
        <f t="shared" si="2"/>
        <v>0</v>
      </c>
      <c r="E55" s="64" t="s">
        <v>59</v>
      </c>
      <c r="F55" s="64" t="s">
        <v>59</v>
      </c>
      <c r="G55" s="64" t="s">
        <v>59</v>
      </c>
      <c r="H55" s="64" t="s">
        <v>59</v>
      </c>
      <c r="I55" s="64" t="s">
        <v>59</v>
      </c>
      <c r="J55" s="64" t="s">
        <v>59</v>
      </c>
      <c r="K55" s="127"/>
      <c r="L55" s="127"/>
      <c r="M55" s="127"/>
      <c r="N55" s="127"/>
      <c r="O55" s="127"/>
      <c r="P55" s="127"/>
      <c r="Q55" s="127"/>
      <c r="R55" s="127"/>
      <c r="S55" s="127"/>
    </row>
    <row r="56" spans="1:75" s="117" customFormat="1" ht="22.8" customHeight="1" x14ac:dyDescent="0.3">
      <c r="A56" s="59" t="s">
        <v>66</v>
      </c>
      <c r="B56" s="276">
        <f>SUM(B49:B55)</f>
        <v>0</v>
      </c>
      <c r="C56" s="276">
        <f>SUM(C49:C55)</f>
        <v>0</v>
      </c>
      <c r="D56" s="276">
        <f>SUM(D49:D55)</f>
        <v>0</v>
      </c>
      <c r="E56" s="60" t="s">
        <v>59</v>
      </c>
      <c r="F56" s="60" t="s">
        <v>59</v>
      </c>
      <c r="G56" s="60" t="s">
        <v>59</v>
      </c>
      <c r="H56" s="60" t="s">
        <v>59</v>
      </c>
      <c r="I56" s="60" t="s">
        <v>59</v>
      </c>
      <c r="J56" s="60" t="s">
        <v>59</v>
      </c>
      <c r="K56" s="127"/>
      <c r="L56" s="127"/>
      <c r="M56" s="127"/>
      <c r="N56" s="127"/>
      <c r="O56" s="127"/>
      <c r="P56" s="127"/>
      <c r="Q56" s="127"/>
      <c r="R56" s="127"/>
      <c r="S56" s="127"/>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row>
    <row r="57" spans="1:75" s="117" customFormat="1" ht="22.8" customHeight="1" x14ac:dyDescent="0.3">
      <c r="A57" s="338" t="s">
        <v>232</v>
      </c>
      <c r="B57" s="338"/>
      <c r="C57" s="338"/>
      <c r="D57" s="339"/>
      <c r="E57" s="339"/>
      <c r="F57" s="174"/>
      <c r="G57" s="174"/>
      <c r="H57" s="174"/>
      <c r="I57" s="174"/>
      <c r="J57" s="174"/>
      <c r="K57" s="127"/>
      <c r="L57" s="127"/>
      <c r="M57" s="127"/>
      <c r="N57" s="127"/>
      <c r="O57" s="127"/>
      <c r="P57" s="127"/>
      <c r="Q57" s="127"/>
      <c r="R57" s="127"/>
      <c r="S57" s="127"/>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row>
    <row r="58" spans="1:75" ht="22.8" customHeight="1" x14ac:dyDescent="0.3">
      <c r="A58" s="90" t="s">
        <v>83</v>
      </c>
      <c r="B58" s="73">
        <v>0</v>
      </c>
      <c r="C58" s="73">
        <v>0</v>
      </c>
      <c r="D58" s="78">
        <f>B58-C58</f>
        <v>0</v>
      </c>
      <c r="E58" s="64" t="s">
        <v>59</v>
      </c>
      <c r="F58" s="64" t="s">
        <v>59</v>
      </c>
      <c r="G58" s="64" t="s">
        <v>59</v>
      </c>
      <c r="H58" s="64" t="s">
        <v>59</v>
      </c>
      <c r="I58" s="64" t="s">
        <v>59</v>
      </c>
      <c r="J58" s="64" t="s">
        <v>59</v>
      </c>
      <c r="K58" s="127"/>
      <c r="L58" s="127"/>
      <c r="M58" s="127"/>
      <c r="N58" s="127"/>
      <c r="O58" s="127"/>
      <c r="P58" s="127"/>
      <c r="Q58" s="127"/>
      <c r="R58" s="127"/>
      <c r="S58" s="127"/>
    </row>
    <row r="59" spans="1:75" ht="22.8" customHeight="1" x14ac:dyDescent="0.3">
      <c r="A59" s="84" t="s">
        <v>140</v>
      </c>
      <c r="B59" s="73">
        <v>0</v>
      </c>
      <c r="C59" s="73">
        <v>0</v>
      </c>
      <c r="D59" s="78">
        <f>B59-C59</f>
        <v>0</v>
      </c>
      <c r="E59" s="64" t="s">
        <v>59</v>
      </c>
      <c r="F59" s="64" t="s">
        <v>59</v>
      </c>
      <c r="G59" s="64" t="s">
        <v>59</v>
      </c>
      <c r="H59" s="64" t="s">
        <v>59</v>
      </c>
      <c r="I59" s="64" t="s">
        <v>59</v>
      </c>
      <c r="J59" s="64" t="s">
        <v>59</v>
      </c>
      <c r="K59" s="127"/>
      <c r="L59" s="127"/>
      <c r="M59" s="127"/>
      <c r="N59" s="127"/>
      <c r="O59" s="127"/>
      <c r="P59" s="127"/>
      <c r="Q59" s="127"/>
      <c r="R59" s="127"/>
      <c r="S59" s="127"/>
    </row>
    <row r="60" spans="1:75" s="117" customFormat="1" ht="22.8" customHeight="1" x14ac:dyDescent="0.3">
      <c r="A60" s="59" t="s">
        <v>66</v>
      </c>
      <c r="B60" s="276">
        <f>SUM(B58:B59)</f>
        <v>0</v>
      </c>
      <c r="C60" s="276">
        <f>SUM(C58:C59)</f>
        <v>0</v>
      </c>
      <c r="D60" s="276">
        <f>SUM(D58:D59)</f>
        <v>0</v>
      </c>
      <c r="E60" s="60" t="s">
        <v>59</v>
      </c>
      <c r="F60" s="60" t="s">
        <v>59</v>
      </c>
      <c r="G60" s="60" t="s">
        <v>59</v>
      </c>
      <c r="H60" s="60" t="s">
        <v>59</v>
      </c>
      <c r="I60" s="60" t="s">
        <v>59</v>
      </c>
      <c r="J60" s="60" t="s">
        <v>59</v>
      </c>
      <c r="K60" s="127"/>
      <c r="L60" s="127"/>
      <c r="M60" s="127"/>
      <c r="N60" s="127"/>
      <c r="O60" s="127"/>
      <c r="P60" s="127"/>
      <c r="Q60" s="127"/>
      <c r="R60" s="127"/>
      <c r="S60" s="127"/>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row>
    <row r="61" spans="1:75" s="117" customFormat="1" ht="22.8" customHeight="1" x14ac:dyDescent="0.3">
      <c r="A61" s="89" t="s">
        <v>233</v>
      </c>
      <c r="B61" s="88"/>
      <c r="C61" s="339"/>
      <c r="D61" s="339"/>
      <c r="E61" s="339"/>
      <c r="F61" s="174"/>
      <c r="G61" s="174"/>
      <c r="H61" s="174"/>
      <c r="I61" s="174"/>
      <c r="J61" s="174"/>
      <c r="K61" s="127"/>
      <c r="L61" s="127"/>
      <c r="M61" s="127"/>
      <c r="N61" s="127"/>
      <c r="O61" s="127"/>
      <c r="P61" s="127"/>
      <c r="Q61" s="127"/>
      <c r="R61" s="127"/>
      <c r="S61" s="127"/>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row>
    <row r="62" spans="1:75" ht="22.8" customHeight="1" x14ac:dyDescent="0.3">
      <c r="A62" s="90" t="s">
        <v>84</v>
      </c>
      <c r="B62" s="73">
        <v>0</v>
      </c>
      <c r="C62" s="73">
        <v>0</v>
      </c>
      <c r="D62" s="78">
        <f>B62-C62</f>
        <v>0</v>
      </c>
      <c r="E62" s="64" t="s">
        <v>59</v>
      </c>
      <c r="F62" s="64" t="s">
        <v>59</v>
      </c>
      <c r="G62" s="64" t="s">
        <v>59</v>
      </c>
      <c r="H62" s="64" t="s">
        <v>59</v>
      </c>
      <c r="I62" s="64" t="s">
        <v>59</v>
      </c>
      <c r="J62" s="64" t="s">
        <v>59</v>
      </c>
      <c r="K62" s="127"/>
      <c r="L62" s="127"/>
      <c r="M62" s="127"/>
      <c r="N62" s="127"/>
      <c r="O62" s="127"/>
      <c r="P62" s="127"/>
      <c r="Q62" s="127"/>
      <c r="R62" s="127"/>
      <c r="S62" s="127"/>
    </row>
    <row r="63" spans="1:75" ht="22.8" customHeight="1" x14ac:dyDescent="0.3">
      <c r="A63" s="90" t="s">
        <v>85</v>
      </c>
      <c r="B63" s="73">
        <v>0</v>
      </c>
      <c r="C63" s="73">
        <v>0</v>
      </c>
      <c r="D63" s="78">
        <f>B63-C63</f>
        <v>0</v>
      </c>
      <c r="E63" s="64" t="s">
        <v>59</v>
      </c>
      <c r="F63" s="64" t="s">
        <v>59</v>
      </c>
      <c r="G63" s="64" t="s">
        <v>59</v>
      </c>
      <c r="H63" s="64" t="s">
        <v>59</v>
      </c>
      <c r="I63" s="64" t="s">
        <v>59</v>
      </c>
      <c r="J63" s="64" t="s">
        <v>59</v>
      </c>
      <c r="K63" s="127"/>
      <c r="L63" s="127"/>
      <c r="M63" s="127"/>
      <c r="N63" s="127"/>
      <c r="O63" s="127"/>
      <c r="P63" s="127"/>
      <c r="Q63" s="127"/>
      <c r="R63" s="127"/>
      <c r="S63" s="127"/>
    </row>
    <row r="64" spans="1:75" ht="22.8" customHeight="1" x14ac:dyDescent="0.3">
      <c r="A64" s="90" t="s">
        <v>92</v>
      </c>
      <c r="B64" s="73">
        <v>0</v>
      </c>
      <c r="C64" s="73">
        <v>0</v>
      </c>
      <c r="D64" s="78">
        <f>B64-C64</f>
        <v>0</v>
      </c>
      <c r="E64" s="64" t="s">
        <v>59</v>
      </c>
      <c r="F64" s="64" t="s">
        <v>59</v>
      </c>
      <c r="G64" s="64" t="s">
        <v>59</v>
      </c>
      <c r="H64" s="64" t="s">
        <v>59</v>
      </c>
      <c r="I64" s="64" t="s">
        <v>59</v>
      </c>
      <c r="J64" s="64" t="s">
        <v>59</v>
      </c>
      <c r="K64" s="127"/>
      <c r="L64" s="127"/>
      <c r="M64" s="127"/>
      <c r="N64" s="127"/>
      <c r="O64" s="127"/>
      <c r="P64" s="127"/>
      <c r="Q64" s="127"/>
      <c r="R64" s="127"/>
      <c r="S64" s="127"/>
    </row>
    <row r="65" spans="1:75" ht="22.8" customHeight="1" x14ac:dyDescent="0.3">
      <c r="A65" s="84" t="s">
        <v>140</v>
      </c>
      <c r="B65" s="73">
        <v>0</v>
      </c>
      <c r="C65" s="73">
        <v>0</v>
      </c>
      <c r="D65" s="78">
        <f>B65-C65</f>
        <v>0</v>
      </c>
      <c r="E65" s="64" t="s">
        <v>59</v>
      </c>
      <c r="F65" s="64" t="s">
        <v>59</v>
      </c>
      <c r="G65" s="64" t="s">
        <v>59</v>
      </c>
      <c r="H65" s="64" t="s">
        <v>59</v>
      </c>
      <c r="I65" s="64" t="s">
        <v>59</v>
      </c>
      <c r="J65" s="64" t="s">
        <v>59</v>
      </c>
      <c r="K65" s="127"/>
      <c r="L65" s="127"/>
      <c r="M65" s="127"/>
      <c r="N65" s="127"/>
      <c r="O65" s="127"/>
      <c r="P65" s="127"/>
      <c r="Q65" s="127"/>
      <c r="R65" s="127"/>
      <c r="S65" s="127"/>
    </row>
    <row r="66" spans="1:75" s="117" customFormat="1" ht="22.8" customHeight="1" x14ac:dyDescent="0.3">
      <c r="A66" s="59" t="s">
        <v>66</v>
      </c>
      <c r="B66" s="276">
        <f>SUM(B62:B65)</f>
        <v>0</v>
      </c>
      <c r="C66" s="276">
        <f>SUM(C62:C65)</f>
        <v>0</v>
      </c>
      <c r="D66" s="276">
        <f>SUM(D62:D65)</f>
        <v>0</v>
      </c>
      <c r="E66" s="60" t="s">
        <v>59</v>
      </c>
      <c r="F66" s="60" t="s">
        <v>59</v>
      </c>
      <c r="G66" s="60" t="s">
        <v>59</v>
      </c>
      <c r="H66" s="60" t="s">
        <v>59</v>
      </c>
      <c r="I66" s="60" t="s">
        <v>59</v>
      </c>
      <c r="J66" s="60" t="s">
        <v>59</v>
      </c>
      <c r="K66" s="127"/>
      <c r="L66" s="127"/>
      <c r="M66" s="127"/>
      <c r="N66" s="127"/>
      <c r="O66" s="127"/>
      <c r="P66" s="127"/>
      <c r="Q66" s="127"/>
      <c r="R66" s="127"/>
      <c r="S66" s="127"/>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row>
    <row r="67" spans="1:75" s="117" customFormat="1" ht="22.8" customHeight="1" x14ac:dyDescent="0.3">
      <c r="A67" s="89" t="s">
        <v>234</v>
      </c>
      <c r="B67" s="88"/>
      <c r="C67" s="88"/>
      <c r="D67" s="88"/>
      <c r="E67" s="88"/>
      <c r="F67" s="174"/>
      <c r="G67" s="174"/>
      <c r="H67" s="174"/>
      <c r="I67" s="174"/>
      <c r="J67" s="174"/>
      <c r="K67" s="127"/>
      <c r="L67" s="127"/>
      <c r="M67" s="127"/>
      <c r="N67" s="127"/>
      <c r="O67" s="127"/>
      <c r="P67" s="127"/>
      <c r="Q67" s="127"/>
      <c r="R67" s="127"/>
      <c r="S67" s="127"/>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row>
    <row r="68" spans="1:75" ht="22.8" customHeight="1" x14ac:dyDescent="0.3">
      <c r="A68" s="90" t="s">
        <v>139</v>
      </c>
      <c r="B68" s="73">
        <v>0</v>
      </c>
      <c r="C68" s="73">
        <v>0</v>
      </c>
      <c r="D68" s="78">
        <f t="shared" ref="D68:D75" si="3">B68-C68</f>
        <v>0</v>
      </c>
      <c r="E68" s="64" t="s">
        <v>59</v>
      </c>
      <c r="F68" s="64" t="s">
        <v>59</v>
      </c>
      <c r="G68" s="64" t="s">
        <v>59</v>
      </c>
      <c r="H68" s="64" t="s">
        <v>59</v>
      </c>
      <c r="I68" s="64" t="s">
        <v>59</v>
      </c>
      <c r="J68" s="64" t="s">
        <v>59</v>
      </c>
      <c r="K68" s="127"/>
      <c r="L68" s="127"/>
      <c r="M68" s="127"/>
      <c r="N68" s="127"/>
      <c r="O68" s="127"/>
      <c r="P68" s="127"/>
      <c r="Q68" s="127"/>
      <c r="R68" s="127"/>
      <c r="S68" s="127"/>
    </row>
    <row r="69" spans="1:75" ht="22.8" customHeight="1" x14ac:dyDescent="0.3">
      <c r="A69" s="90" t="s">
        <v>90</v>
      </c>
      <c r="B69" s="73">
        <v>0</v>
      </c>
      <c r="C69" s="73">
        <v>0</v>
      </c>
      <c r="D69" s="78">
        <f t="shared" si="3"/>
        <v>0</v>
      </c>
      <c r="E69" s="64"/>
      <c r="F69" s="64"/>
      <c r="G69" s="64"/>
      <c r="H69" s="64"/>
      <c r="I69" s="64"/>
      <c r="J69" s="64"/>
      <c r="K69" s="127"/>
      <c r="L69" s="127"/>
      <c r="M69" s="127"/>
      <c r="N69" s="127"/>
      <c r="O69" s="127"/>
      <c r="P69" s="127"/>
      <c r="Q69" s="127"/>
      <c r="R69" s="127"/>
      <c r="S69" s="127"/>
    </row>
    <row r="70" spans="1:75" ht="22.8" customHeight="1" x14ac:dyDescent="0.3">
      <c r="A70" s="90" t="s">
        <v>87</v>
      </c>
      <c r="B70" s="73">
        <v>0</v>
      </c>
      <c r="C70" s="73">
        <v>0</v>
      </c>
      <c r="D70" s="78">
        <f t="shared" si="3"/>
        <v>0</v>
      </c>
      <c r="E70" s="64" t="s">
        <v>59</v>
      </c>
      <c r="F70" s="64" t="s">
        <v>59</v>
      </c>
      <c r="G70" s="64" t="s">
        <v>59</v>
      </c>
      <c r="H70" s="64" t="s">
        <v>59</v>
      </c>
      <c r="I70" s="64" t="s">
        <v>59</v>
      </c>
      <c r="J70" s="64" t="s">
        <v>59</v>
      </c>
      <c r="K70" s="127"/>
      <c r="L70" s="127"/>
      <c r="M70" s="127"/>
      <c r="N70" s="127"/>
      <c r="O70" s="127"/>
      <c r="P70" s="127"/>
      <c r="Q70" s="127"/>
      <c r="R70" s="127"/>
      <c r="S70" s="127"/>
    </row>
    <row r="71" spans="1:75" ht="22.8" customHeight="1" x14ac:dyDescent="0.3">
      <c r="A71" s="90" t="s">
        <v>248</v>
      </c>
      <c r="B71" s="73">
        <v>0</v>
      </c>
      <c r="C71" s="73">
        <v>0</v>
      </c>
      <c r="D71" s="78">
        <f t="shared" si="3"/>
        <v>0</v>
      </c>
      <c r="E71" s="64" t="s">
        <v>59</v>
      </c>
      <c r="F71" s="64" t="s">
        <v>59</v>
      </c>
      <c r="G71" s="64" t="s">
        <v>59</v>
      </c>
      <c r="H71" s="64" t="s">
        <v>59</v>
      </c>
      <c r="I71" s="64" t="s">
        <v>59</v>
      </c>
      <c r="J71" s="64" t="s">
        <v>59</v>
      </c>
      <c r="K71" s="127"/>
      <c r="L71" s="127"/>
      <c r="M71" s="127"/>
      <c r="N71" s="127"/>
      <c r="O71" s="127"/>
      <c r="P71" s="127"/>
      <c r="Q71" s="127"/>
      <c r="R71" s="127"/>
      <c r="S71" s="127"/>
    </row>
    <row r="72" spans="1:75" ht="22.8" customHeight="1" x14ac:dyDescent="0.3">
      <c r="A72" s="90" t="s">
        <v>249</v>
      </c>
      <c r="B72" s="73">
        <v>0</v>
      </c>
      <c r="C72" s="73">
        <v>0</v>
      </c>
      <c r="D72" s="78">
        <f t="shared" si="3"/>
        <v>0</v>
      </c>
      <c r="E72" s="64" t="s">
        <v>59</v>
      </c>
      <c r="F72" s="64" t="s">
        <v>59</v>
      </c>
      <c r="G72" s="64" t="s">
        <v>59</v>
      </c>
      <c r="H72" s="64" t="s">
        <v>59</v>
      </c>
      <c r="I72" s="64" t="s">
        <v>59</v>
      </c>
      <c r="J72" s="64" t="s">
        <v>59</v>
      </c>
      <c r="K72" s="127"/>
      <c r="L72" s="127"/>
      <c r="M72" s="127"/>
      <c r="N72" s="127"/>
      <c r="O72" s="127"/>
      <c r="P72" s="127"/>
      <c r="Q72" s="127"/>
      <c r="R72" s="127"/>
      <c r="S72" s="127"/>
    </row>
    <row r="73" spans="1:75" ht="22.8" customHeight="1" x14ac:dyDescent="0.3">
      <c r="A73" s="84" t="s">
        <v>140</v>
      </c>
      <c r="B73" s="73">
        <v>0</v>
      </c>
      <c r="C73" s="73">
        <v>0</v>
      </c>
      <c r="D73" s="78">
        <f t="shared" si="3"/>
        <v>0</v>
      </c>
      <c r="E73" s="64" t="s">
        <v>59</v>
      </c>
      <c r="F73" s="64" t="s">
        <v>59</v>
      </c>
      <c r="G73" s="64" t="s">
        <v>59</v>
      </c>
      <c r="H73" s="64" t="s">
        <v>59</v>
      </c>
      <c r="I73" s="64" t="s">
        <v>59</v>
      </c>
      <c r="J73" s="64" t="s">
        <v>59</v>
      </c>
      <c r="K73" s="127"/>
      <c r="L73" s="127"/>
      <c r="M73" s="127"/>
      <c r="N73" s="127"/>
      <c r="O73" s="127"/>
      <c r="P73" s="127"/>
      <c r="Q73" s="127"/>
      <c r="R73" s="127"/>
      <c r="S73" s="127"/>
    </row>
    <row r="74" spans="1:75" ht="22.8" customHeight="1" x14ac:dyDescent="0.3">
      <c r="A74" s="84" t="s">
        <v>140</v>
      </c>
      <c r="B74" s="73">
        <v>0</v>
      </c>
      <c r="C74" s="73">
        <v>0</v>
      </c>
      <c r="D74" s="78">
        <f t="shared" si="3"/>
        <v>0</v>
      </c>
      <c r="E74" s="64" t="s">
        <v>59</v>
      </c>
      <c r="F74" s="64" t="s">
        <v>59</v>
      </c>
      <c r="G74" s="64" t="s">
        <v>59</v>
      </c>
      <c r="H74" s="64" t="s">
        <v>59</v>
      </c>
      <c r="I74" s="64" t="s">
        <v>59</v>
      </c>
      <c r="J74" s="64" t="s">
        <v>59</v>
      </c>
      <c r="K74" s="127"/>
      <c r="L74" s="127"/>
      <c r="M74" s="127"/>
      <c r="N74" s="127"/>
      <c r="O74" s="127"/>
      <c r="P74" s="127"/>
      <c r="Q74" s="127"/>
      <c r="R74" s="127"/>
      <c r="S74" s="127"/>
    </row>
    <row r="75" spans="1:75" ht="22.8" customHeight="1" x14ac:dyDescent="0.3">
      <c r="A75" s="84" t="s">
        <v>140</v>
      </c>
      <c r="B75" s="73">
        <v>0</v>
      </c>
      <c r="C75" s="73">
        <v>0</v>
      </c>
      <c r="D75" s="78">
        <f t="shared" si="3"/>
        <v>0</v>
      </c>
      <c r="E75" s="64" t="s">
        <v>59</v>
      </c>
      <c r="F75" s="64" t="s">
        <v>59</v>
      </c>
      <c r="G75" s="64" t="s">
        <v>59</v>
      </c>
      <c r="H75" s="64" t="s">
        <v>59</v>
      </c>
      <c r="I75" s="64" t="s">
        <v>59</v>
      </c>
      <c r="J75" s="64" t="s">
        <v>59</v>
      </c>
      <c r="K75" s="127"/>
      <c r="L75" s="127"/>
      <c r="M75" s="127"/>
      <c r="N75" s="127"/>
      <c r="O75" s="127"/>
      <c r="P75" s="127"/>
      <c r="Q75" s="127"/>
      <c r="R75" s="127"/>
      <c r="S75" s="127"/>
    </row>
    <row r="76" spans="1:75" s="117" customFormat="1" ht="22.8" customHeight="1" x14ac:dyDescent="0.3">
      <c r="A76" s="59" t="s">
        <v>66</v>
      </c>
      <c r="B76" s="276">
        <f>SUM(B68:B75)</f>
        <v>0</v>
      </c>
      <c r="C76" s="276">
        <f>SUM(C68:C75)</f>
        <v>0</v>
      </c>
      <c r="D76" s="276">
        <f>SUM(D68:D75)</f>
        <v>0</v>
      </c>
      <c r="E76" s="60" t="s">
        <v>59</v>
      </c>
      <c r="F76" s="60" t="s">
        <v>59</v>
      </c>
      <c r="G76" s="60" t="s">
        <v>59</v>
      </c>
      <c r="H76" s="60" t="s">
        <v>59</v>
      </c>
      <c r="I76" s="60" t="s">
        <v>59</v>
      </c>
      <c r="J76" s="60" t="s">
        <v>59</v>
      </c>
      <c r="K76" s="127"/>
      <c r="L76" s="127"/>
      <c r="M76" s="127"/>
      <c r="N76" s="127"/>
      <c r="O76" s="127"/>
      <c r="P76" s="127"/>
      <c r="Q76" s="127"/>
      <c r="R76" s="127"/>
      <c r="S76" s="127"/>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row>
    <row r="77" spans="1:75" s="125" customFormat="1" ht="22.8" customHeight="1" x14ac:dyDescent="0.3">
      <c r="A77" s="62" t="s">
        <v>12</v>
      </c>
      <c r="B77" s="279">
        <f>B17+B22+B34+B47+B56+B60+B66+B76</f>
        <v>0</v>
      </c>
      <c r="C77" s="279">
        <f>C17+C22+C34+C47+C56+C60+C66+C76</f>
        <v>0</v>
      </c>
      <c r="D77" s="279">
        <f>D17+D22+D34+D47+D56+D60+D66+D76</f>
        <v>0</v>
      </c>
      <c r="E77" s="63"/>
      <c r="F77" s="63"/>
      <c r="G77" s="63"/>
      <c r="H77" s="63"/>
      <c r="I77" s="63"/>
      <c r="J77" s="63"/>
      <c r="K77" s="128"/>
      <c r="L77" s="128"/>
      <c r="M77" s="128"/>
      <c r="N77" s="128"/>
      <c r="O77" s="128"/>
      <c r="P77" s="128"/>
      <c r="Q77" s="128"/>
      <c r="R77" s="128"/>
      <c r="S77" s="128"/>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row>
    <row r="78" spans="1:75" s="117" customFormat="1" ht="21.6" customHeight="1" x14ac:dyDescent="0.3">
      <c r="A78" s="14"/>
      <c r="B78" s="14"/>
      <c r="C78" s="14"/>
      <c r="D78" s="14"/>
      <c r="E78" s="14"/>
      <c r="F78" s="14"/>
      <c r="G78" s="14"/>
      <c r="H78" s="14"/>
      <c r="I78" s="127"/>
      <c r="J78" s="127"/>
      <c r="K78" s="127"/>
      <c r="L78" s="127"/>
      <c r="M78" s="127"/>
      <c r="N78" s="127"/>
      <c r="O78" s="127"/>
      <c r="P78" s="127"/>
      <c r="Q78" s="127"/>
      <c r="R78" s="127"/>
      <c r="S78" s="127"/>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row>
    <row r="79" spans="1:75" s="117" customFormat="1" ht="15.6" x14ac:dyDescent="0.3">
      <c r="A79" s="14"/>
      <c r="B79" s="14"/>
      <c r="C79" s="14"/>
      <c r="D79" s="14"/>
      <c r="E79" s="14"/>
      <c r="F79" s="14"/>
      <c r="G79" s="14"/>
      <c r="H79" s="14"/>
      <c r="I79" s="127"/>
      <c r="J79" s="127"/>
      <c r="K79" s="127"/>
      <c r="L79" s="127"/>
      <c r="M79" s="127"/>
      <c r="N79" s="127"/>
      <c r="O79" s="127"/>
      <c r="P79" s="127"/>
      <c r="Q79" s="127"/>
      <c r="R79" s="127"/>
      <c r="S79" s="127"/>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row>
    <row r="80" spans="1:75" s="117" customFormat="1" ht="15.6" x14ac:dyDescent="0.3">
      <c r="A80" s="14"/>
      <c r="B80" s="14"/>
      <c r="C80" s="14"/>
      <c r="D80" s="14"/>
      <c r="E80" s="14"/>
      <c r="F80" s="14"/>
      <c r="G80" s="14"/>
      <c r="H80" s="14"/>
      <c r="I80" s="127"/>
      <c r="J80" s="127"/>
      <c r="K80" s="127"/>
      <c r="L80" s="127"/>
      <c r="M80" s="127"/>
      <c r="N80" s="127"/>
      <c r="O80" s="127"/>
      <c r="P80" s="127"/>
      <c r="Q80" s="127"/>
      <c r="R80" s="127"/>
      <c r="S80" s="127"/>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row>
    <row r="81" spans="1:75" s="117" customFormat="1"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row>
    <row r="82" spans="1:75" s="117" customFormat="1"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row>
    <row r="83" spans="1:75" s="117" customFormat="1"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row>
    <row r="84" spans="1:75" s="117" customFormat="1"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row>
    <row r="85" spans="1:75" s="117" customFormat="1"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row>
    <row r="86" spans="1:75" s="117" customFormat="1"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row>
    <row r="87" spans="1:75" s="117" customFormat="1"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row>
    <row r="88" spans="1:75" s="117" customFormat="1"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row>
    <row r="89" spans="1:75" s="117" customFormat="1" ht="23.4" customHeight="1" x14ac:dyDescent="0.3">
      <c r="A89" s="335"/>
      <c r="B89" s="335"/>
      <c r="C89" s="33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row>
    <row r="90" spans="1:75" s="117" customFormat="1"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row>
    <row r="91" spans="1:75" s="117" customFormat="1"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row>
    <row r="92" spans="1:75" s="117" customFormat="1"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row>
    <row r="93" spans="1:75" s="117" customFormat="1"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row>
    <row r="94" spans="1:75" s="117" customFormat="1"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row>
    <row r="95" spans="1:75" s="117" customFormat="1"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row>
    <row r="96" spans="1:75" s="117" customFormat="1"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row>
    <row r="97" spans="1:75" s="117" customFormat="1"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row>
    <row r="98" spans="1:75" s="117" customFormat="1"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row>
    <row r="99" spans="1:75" s="117" customFormat="1"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row>
    <row r="100" spans="1:75" s="117" customFormat="1"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row>
    <row r="101" spans="1:75" s="117" customFormat="1"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row>
    <row r="102" spans="1:75" s="117" customFormat="1"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row>
    <row r="103" spans="1:75" s="117" customFormat="1"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row>
    <row r="104" spans="1:75" s="117" customFormat="1"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row>
    <row r="105" spans="1:75" s="117" customFormat="1"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row>
    <row r="106" spans="1:75" s="117" customFormat="1"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row>
    <row r="107" spans="1:75" s="117" customFormat="1"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row>
    <row r="108" spans="1:75" s="117" customFormat="1"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row>
    <row r="109" spans="1:75" s="117" customFormat="1"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row>
    <row r="110" spans="1:75" s="117" customFormat="1"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row>
    <row r="111" spans="1:75" s="117" customFormat="1"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row>
    <row r="112" spans="1:75" s="117" customFormat="1"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row>
    <row r="113" spans="1:75" s="117" customFormat="1"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row>
    <row r="114" spans="1:75" s="117" customFormat="1"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row>
    <row r="115" spans="1:75" s="117" customFormat="1"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row>
    <row r="116" spans="1:75" s="117" customFormat="1"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row>
    <row r="117" spans="1:75" s="117" customFormat="1"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row>
    <row r="118" spans="1:75" s="117" customFormat="1"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row>
    <row r="119" spans="1:75" s="117" customFormat="1"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row>
    <row r="120" spans="1:75" s="117" customFormat="1"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row>
    <row r="121" spans="1:75" s="117" customFormat="1"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row>
    <row r="122" spans="1:75" s="117" customFormat="1"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row>
    <row r="123" spans="1:75" s="117" customFormat="1"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row>
    <row r="124" spans="1:75" s="117" customFormat="1"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row>
    <row r="125" spans="1:75" s="117" customForma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row>
    <row r="126" spans="1:75" s="117" customFormat="1"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row>
    <row r="127" spans="1:75" s="117" customFormat="1"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row>
    <row r="128" spans="1:75" s="117" customFormat="1"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row>
    <row r="129" spans="1:75" s="117" customFormat="1"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row>
    <row r="130" spans="1:75" s="117" customFormat="1"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row>
    <row r="131" spans="1:75" s="117" customFormat="1"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row>
    <row r="132" spans="1:75" s="117" customFormat="1"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row>
    <row r="133" spans="1:75" s="117" customFormat="1"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row>
    <row r="134" spans="1:75" s="117" customFormat="1"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row>
    <row r="135" spans="1:75" s="117" customFormat="1"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row>
    <row r="136" spans="1:75" s="117" customFormat="1"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row>
    <row r="137" spans="1:75" s="117" customFormat="1"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row>
    <row r="138" spans="1:75" s="117" customFormat="1"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row>
    <row r="139" spans="1:75" s="117" customFormat="1"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row>
    <row r="140" spans="1:75" s="117" customFormat="1"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row>
    <row r="141" spans="1:75" s="117" customFormat="1"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row>
    <row r="142" spans="1:75" s="117" customFormat="1"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row>
    <row r="143" spans="1:75" s="117" customFormat="1"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row>
    <row r="144" spans="1:75" s="117" customFormat="1"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row>
    <row r="145" spans="1:75" s="117" customFormat="1"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row>
    <row r="146" spans="1:75" s="117" customFormat="1"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row>
    <row r="147" spans="1:75" s="117" customFormat="1"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row>
    <row r="148" spans="1:75" s="117" customFormat="1"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row>
    <row r="149" spans="1:75" s="117" customFormat="1"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row>
    <row r="150" spans="1:75" s="117" customFormat="1"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row>
    <row r="151" spans="1:75" s="117" customFormat="1"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row>
    <row r="152" spans="1:75" s="117" customFormat="1"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row>
    <row r="153" spans="1:75" s="117" customFormat="1"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row>
    <row r="154" spans="1:75" s="117" customFormat="1"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row>
    <row r="155" spans="1:75" s="117" customFormat="1"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row>
    <row r="156" spans="1:75" s="117" customFormat="1"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row>
    <row r="157" spans="1:75" s="117" customFormat="1"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row>
    <row r="158" spans="1:75" s="117" customFormat="1"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row>
    <row r="159" spans="1:75" s="117" customFormat="1"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row>
    <row r="160" spans="1:75" s="117" customFormat="1"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row>
    <row r="161" spans="1:75" s="117" customFormat="1"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row>
    <row r="162" spans="1:75" s="117" customFormat="1"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row>
    <row r="163" spans="1:75" s="117" customFormat="1"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row>
    <row r="164" spans="1:75" s="117" customFormat="1"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row>
    <row r="165" spans="1:75" s="117" customFormat="1"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row>
    <row r="166" spans="1:75" s="117" customFormat="1"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row>
    <row r="167" spans="1:75" s="117" customFormat="1"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row>
    <row r="168" spans="1:75" s="117" customFormat="1"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row>
    <row r="169" spans="1:75" s="117" customFormat="1"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row>
    <row r="170" spans="1:75" s="117" customFormat="1"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row>
    <row r="171" spans="1:75" s="117" customFormat="1"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row>
    <row r="172" spans="1:75" s="117" customFormat="1"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row>
    <row r="173" spans="1:75" s="117" customFormat="1"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row>
    <row r="174" spans="1:75" s="117" customFormat="1"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row>
    <row r="175" spans="1:75" s="117" customFormat="1"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row>
    <row r="176" spans="1:75" s="117" customFormat="1"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row>
    <row r="177" spans="1:75" s="117" customFormat="1"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row>
    <row r="178" spans="1:75" s="117" customFormat="1"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row>
    <row r="179" spans="1:75" s="117" customFormat="1"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row>
    <row r="180" spans="1:75" s="117" customFormat="1"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row>
    <row r="181" spans="1:75" s="117" customFormat="1"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row>
    <row r="182" spans="1:75" s="117" customFormat="1"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row>
    <row r="183" spans="1:75" s="117" customFormat="1"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row>
    <row r="184" spans="1:75" s="117" customFormat="1"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row>
    <row r="185" spans="1:75" s="117" customFormat="1"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row>
    <row r="186" spans="1:75" s="117" customFormat="1"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row>
    <row r="187" spans="1:75" s="117" customFormat="1"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row>
    <row r="188" spans="1:75" s="117" customFormat="1"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row>
    <row r="189" spans="1:75" s="117" customFormat="1"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row>
    <row r="190" spans="1:75" s="117" customFormat="1"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row>
    <row r="191" spans="1:75" s="117" customFormat="1"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row>
    <row r="192" spans="1:75" s="117" customFormat="1"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row>
    <row r="193" spans="1:75" s="117" customFormat="1"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row>
    <row r="194" spans="1:75" s="117" customFormat="1"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row>
    <row r="195" spans="1:75" s="117" customFormat="1"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row>
    <row r="196" spans="1:75" s="117" customFormat="1"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row>
    <row r="197" spans="1:75" s="117" customFormat="1"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row>
    <row r="198" spans="1:75" s="117" customFormat="1"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row>
  </sheetData>
  <sheetProtection algorithmName="SHA-512" hashValue="lcqe8ah9giBUv7QPqU1SN8G/E+WoCgsJYvB/Gu4aUcnDm5iwe1SZWSuQP20hNGZowBYZKNsWPQF3Fzdy/uZL0g==" saltValue="o4UIV9Kt9MPBm8bOfBtEmw==" spinCount="100000" sheet="1" objects="1" scenarios="1" selectLockedCells="1"/>
  <mergeCells count="23">
    <mergeCell ref="J11:J12"/>
    <mergeCell ref="C61:E61"/>
    <mergeCell ref="A57:C57"/>
    <mergeCell ref="D57:E57"/>
    <mergeCell ref="A48:C48"/>
    <mergeCell ref="D48:E48"/>
    <mergeCell ref="A35:C35"/>
    <mergeCell ref="D35:E35"/>
    <mergeCell ref="A23:B23"/>
    <mergeCell ref="C11:C12"/>
    <mergeCell ref="D11:D12"/>
    <mergeCell ref="E11:E12"/>
    <mergeCell ref="F11:F12"/>
    <mergeCell ref="G11:G12"/>
    <mergeCell ref="A18:B18"/>
    <mergeCell ref="A11:A12"/>
    <mergeCell ref="B3:C3"/>
    <mergeCell ref="B4:C4"/>
    <mergeCell ref="A89:C89"/>
    <mergeCell ref="H11:H12"/>
    <mergeCell ref="I11:I12"/>
    <mergeCell ref="A13:B13"/>
    <mergeCell ref="B11:B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F43"/>
  <sheetViews>
    <sheetView topLeftCell="A26" zoomScale="99" zoomScaleNormal="99" workbookViewId="0">
      <selection activeCell="L27" sqref="L27"/>
    </sheetView>
  </sheetViews>
  <sheetFormatPr defaultRowHeight="14.4" x14ac:dyDescent="0.3"/>
  <cols>
    <col min="1" max="1" width="14.109375" style="15" customWidth="1"/>
    <col min="2" max="2" width="14.21875" style="15" customWidth="1"/>
    <col min="3" max="3" width="16" style="15" customWidth="1"/>
    <col min="4" max="4" width="18.44140625" style="15" customWidth="1"/>
    <col min="5" max="5" width="17.6640625" style="15" customWidth="1"/>
    <col min="6" max="6" width="13.6640625" style="15" customWidth="1"/>
    <col min="7" max="7" width="11.109375" style="15" customWidth="1"/>
    <col min="8" max="8" width="10.6640625" style="15" customWidth="1"/>
    <col min="9" max="9" width="9.5546875" style="15" customWidth="1"/>
    <col min="10" max="10" width="10" style="15" customWidth="1"/>
    <col min="11" max="11" width="11.109375" style="15" customWidth="1"/>
    <col min="12" max="12" width="13.109375" style="15" customWidth="1"/>
    <col min="13" max="13" width="9.5546875" style="15" customWidth="1"/>
    <col min="14" max="14" width="10.77734375" style="15" customWidth="1"/>
    <col min="15" max="15" width="4.44140625" style="15" customWidth="1"/>
    <col min="16" max="16" width="12.33203125" style="15" hidden="1" customWidth="1"/>
    <col min="17" max="17" width="11.33203125" style="15" hidden="1" customWidth="1"/>
    <col min="18" max="18" width="12.6640625" style="15" hidden="1" customWidth="1"/>
    <col min="19" max="19" width="12.6640625" style="15" customWidth="1"/>
    <col min="20" max="20" width="9.77734375" style="15" customWidth="1"/>
    <col min="21" max="21" width="12.77734375" style="15" customWidth="1"/>
    <col min="22" max="22" width="13.109375" style="15" customWidth="1"/>
    <col min="23" max="23" width="11.77734375" style="15" hidden="1" customWidth="1"/>
    <col min="24" max="24" width="0" style="15" hidden="1" customWidth="1"/>
    <col min="25" max="214" width="8.88671875" style="15"/>
  </cols>
  <sheetData>
    <row r="1" spans="1:214" s="117" customFormat="1" ht="50.4" customHeight="1" x14ac:dyDescent="0.3">
      <c r="A1" s="18" t="s">
        <v>303</v>
      </c>
      <c r="B1" s="14"/>
      <c r="C1" s="14"/>
      <c r="D1" s="14"/>
      <c r="E1" s="14"/>
      <c r="F1" s="14"/>
      <c r="G1" s="14"/>
      <c r="H1" s="14"/>
      <c r="I1" s="14"/>
      <c r="J1" s="14"/>
      <c r="K1" s="14"/>
      <c r="L1" s="14"/>
      <c r="M1" s="14"/>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row>
    <row r="2" spans="1:214" s="101" customFormat="1" ht="22.8" customHeight="1" x14ac:dyDescent="0.3">
      <c r="A2" s="40"/>
      <c r="B2" s="39"/>
      <c r="C2" s="39"/>
      <c r="D2" s="39"/>
      <c r="E2" s="39"/>
      <c r="F2" s="39"/>
      <c r="G2" s="39"/>
      <c r="H2" s="39"/>
      <c r="I2" s="39"/>
      <c r="J2" s="39"/>
      <c r="K2" s="39"/>
      <c r="L2" s="39"/>
      <c r="M2" s="39"/>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row>
    <row r="3" spans="1:214" s="101" customFormat="1" ht="22.8" customHeight="1" x14ac:dyDescent="0.3">
      <c r="A3" s="39" t="s">
        <v>0</v>
      </c>
      <c r="B3" s="341">
        <f>'2 Checklist'!B6</f>
        <v>0</v>
      </c>
      <c r="C3" s="341"/>
      <c r="D3" s="85"/>
      <c r="E3" s="39"/>
      <c r="F3" s="39"/>
      <c r="G3" s="39"/>
      <c r="H3" s="39"/>
      <c r="I3" s="39"/>
      <c r="J3" s="39"/>
      <c r="K3" s="39"/>
      <c r="L3" s="39"/>
      <c r="M3" s="39"/>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row>
    <row r="4" spans="1:214" s="101" customFormat="1" ht="20.399999999999999" customHeight="1" x14ac:dyDescent="0.3">
      <c r="A4" s="40"/>
      <c r="B4" s="39"/>
      <c r="C4" s="39"/>
      <c r="D4" s="39"/>
      <c r="E4" s="39"/>
      <c r="F4" s="39"/>
      <c r="G4" s="39"/>
      <c r="H4" s="39"/>
      <c r="I4" s="39"/>
      <c r="J4" s="39"/>
      <c r="K4" s="39"/>
      <c r="L4" s="39"/>
      <c r="M4" s="39"/>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row>
    <row r="5" spans="1:214" s="101" customFormat="1" ht="20.399999999999999" customHeight="1" x14ac:dyDescent="0.3">
      <c r="A5" s="50" t="s">
        <v>522</v>
      </c>
      <c r="B5" s="39"/>
      <c r="C5" s="39"/>
      <c r="D5" s="39"/>
      <c r="E5" s="39"/>
      <c r="F5" s="39"/>
      <c r="G5" s="39"/>
      <c r="H5" s="39"/>
      <c r="I5" s="39"/>
      <c r="J5" s="39"/>
      <c r="K5" s="39"/>
      <c r="L5" s="39"/>
      <c r="M5" s="39"/>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row>
    <row r="6" spans="1:214" s="101" customFormat="1" ht="41.4" customHeight="1" x14ac:dyDescent="0.3">
      <c r="A6" s="307" t="s">
        <v>13</v>
      </c>
      <c r="B6" s="307"/>
      <c r="C6" s="307"/>
      <c r="D6" s="307"/>
      <c r="E6" s="307"/>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row>
    <row r="7" spans="1:214" s="117" customFormat="1" x14ac:dyDescent="0.3">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row>
    <row r="8" spans="1:214" s="12" customFormat="1" ht="57.6" x14ac:dyDescent="0.3">
      <c r="A8" s="205" t="s">
        <v>334</v>
      </c>
      <c r="B8" s="205" t="s">
        <v>335</v>
      </c>
      <c r="C8" s="205" t="s">
        <v>523</v>
      </c>
      <c r="D8" s="205" t="s">
        <v>539</v>
      </c>
      <c r="E8" s="205" t="s">
        <v>336</v>
      </c>
      <c r="F8" s="205" t="s">
        <v>524</v>
      </c>
      <c r="G8" s="205" t="s">
        <v>525</v>
      </c>
      <c r="H8" s="205" t="s">
        <v>526</v>
      </c>
      <c r="I8" s="205" t="s">
        <v>406</v>
      </c>
      <c r="J8" s="205" t="s">
        <v>527</v>
      </c>
      <c r="K8" s="205" t="s">
        <v>528</v>
      </c>
      <c r="L8" s="205" t="s">
        <v>339</v>
      </c>
      <c r="M8" s="205"/>
      <c r="N8" s="205" t="s">
        <v>529</v>
      </c>
      <c r="O8" s="205"/>
      <c r="P8" s="205" t="s">
        <v>530</v>
      </c>
      <c r="Q8" s="205" t="s">
        <v>531</v>
      </c>
      <c r="R8" s="205" t="s">
        <v>532</v>
      </c>
      <c r="S8" s="205" t="s">
        <v>587</v>
      </c>
      <c r="T8" s="205"/>
      <c r="U8" s="205" t="s">
        <v>588</v>
      </c>
      <c r="V8" s="205" t="s">
        <v>589</v>
      </c>
      <c r="W8" s="205" t="s">
        <v>533</v>
      </c>
      <c r="X8" s="205"/>
      <c r="Y8" s="79"/>
      <c r="Z8" s="79"/>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row>
    <row r="9" spans="1:214" ht="18.600000000000001" customHeight="1" x14ac:dyDescent="0.3">
      <c r="A9" s="172"/>
      <c r="B9" s="172"/>
      <c r="C9" s="172">
        <v>0</v>
      </c>
      <c r="D9" s="211">
        <f>F9*C9</f>
        <v>0</v>
      </c>
      <c r="E9" s="206" t="e">
        <f>D9/D$28</f>
        <v>#DIV/0!</v>
      </c>
      <c r="F9" s="172">
        <v>0</v>
      </c>
      <c r="G9" s="172">
        <v>0</v>
      </c>
      <c r="H9" s="172">
        <v>0</v>
      </c>
      <c r="I9" s="172">
        <v>0</v>
      </c>
      <c r="J9" s="172">
        <v>0</v>
      </c>
      <c r="K9" s="172">
        <v>0</v>
      </c>
      <c r="L9" s="172">
        <v>0</v>
      </c>
      <c r="M9" s="133">
        <f>F9-G9-H9-I9-J9-K9-L9</f>
        <v>0</v>
      </c>
      <c r="N9" s="280" t="e">
        <f>F9/F$28</f>
        <v>#DIV/0!</v>
      </c>
      <c r="O9" s="133"/>
      <c r="P9" s="206" t="e">
        <f>(C9*(G9+H9))/D9</f>
        <v>#DIV/0!</v>
      </c>
      <c r="Q9" s="206" t="e">
        <f>(C9*I9)/D9</f>
        <v>#DIV/0!</v>
      </c>
      <c r="R9" s="206" t="e">
        <f>(C9*(G9+H9+I9))/D9</f>
        <v>#DIV/0!</v>
      </c>
      <c r="S9" s="211">
        <f>(G9+H9+I9)*C9</f>
        <v>0</v>
      </c>
      <c r="T9" s="133"/>
      <c r="U9" s="280" t="e">
        <f>(G9+H9)/(G$28+H$28+I$28)</f>
        <v>#DIV/0!</v>
      </c>
      <c r="V9" s="280" t="e">
        <f>I9/(G$28+H$28+I$28)</f>
        <v>#DIV/0!</v>
      </c>
      <c r="W9" s="280" t="e">
        <f>(I9+H9+G9)/F9</f>
        <v>#DIV/0!</v>
      </c>
      <c r="X9" s="133"/>
    </row>
    <row r="10" spans="1:214" ht="18.600000000000001" customHeight="1" x14ac:dyDescent="0.3">
      <c r="A10" s="172"/>
      <c r="B10" s="172"/>
      <c r="C10" s="172">
        <v>0</v>
      </c>
      <c r="D10" s="211">
        <f t="shared" ref="D10:D27" si="0">F10*C10</f>
        <v>0</v>
      </c>
      <c r="E10" s="206" t="e">
        <f t="shared" ref="E10:E27" si="1">D10/D$28</f>
        <v>#DIV/0!</v>
      </c>
      <c r="F10" s="172">
        <v>0</v>
      </c>
      <c r="G10" s="172">
        <v>0</v>
      </c>
      <c r="H10" s="172">
        <v>0</v>
      </c>
      <c r="I10" s="172">
        <v>0</v>
      </c>
      <c r="J10" s="172">
        <v>0</v>
      </c>
      <c r="K10" s="172">
        <v>0</v>
      </c>
      <c r="L10" s="172">
        <v>0</v>
      </c>
      <c r="M10" s="133">
        <f t="shared" ref="M10:M28" si="2">F10-G10-H10-I10-J10-K10-L10</f>
        <v>0</v>
      </c>
      <c r="N10" s="280" t="e">
        <f t="shared" ref="N10:N27" si="3">F10/F$28</f>
        <v>#DIV/0!</v>
      </c>
      <c r="O10" s="133"/>
      <c r="P10" s="206" t="e">
        <f t="shared" ref="P10:P27" si="4">(C10*(G10+H10))/D10</f>
        <v>#DIV/0!</v>
      </c>
      <c r="Q10" s="206" t="e">
        <f t="shared" ref="Q10:Q27" si="5">(C10*I10)/D10</f>
        <v>#DIV/0!</v>
      </c>
      <c r="R10" s="206" t="e">
        <f t="shared" ref="R10:R27" si="6">(C10*(G10+H10+I10))/D10</f>
        <v>#DIV/0!</v>
      </c>
      <c r="S10" s="211">
        <f t="shared" ref="S10:S27" si="7">(G10+H10+I10)*C10</f>
        <v>0</v>
      </c>
      <c r="T10" s="133"/>
      <c r="U10" s="280" t="e">
        <f t="shared" ref="U10:U28" si="8">(G10+H10)/(G$28+H$28+I$28)</f>
        <v>#DIV/0!</v>
      </c>
      <c r="V10" s="280" t="e">
        <f t="shared" ref="V10:V28" si="9">I10/(G$28+H$28+I$28)</f>
        <v>#DIV/0!</v>
      </c>
      <c r="W10" s="280" t="e">
        <f t="shared" ref="W10:W28" si="10">(I10+H10+G10)/F10</f>
        <v>#DIV/0!</v>
      </c>
      <c r="X10" s="133"/>
    </row>
    <row r="11" spans="1:214" ht="18.600000000000001" customHeight="1" x14ac:dyDescent="0.3">
      <c r="A11" s="172"/>
      <c r="B11" s="172"/>
      <c r="C11" s="172">
        <v>0</v>
      </c>
      <c r="D11" s="211">
        <f t="shared" si="0"/>
        <v>0</v>
      </c>
      <c r="E11" s="206" t="e">
        <f t="shared" si="1"/>
        <v>#DIV/0!</v>
      </c>
      <c r="F11" s="172">
        <v>0</v>
      </c>
      <c r="G11" s="172">
        <v>0</v>
      </c>
      <c r="H11" s="172">
        <v>0</v>
      </c>
      <c r="I11" s="172">
        <v>0</v>
      </c>
      <c r="J11" s="172">
        <v>0</v>
      </c>
      <c r="K11" s="172">
        <v>0</v>
      </c>
      <c r="L11" s="172">
        <v>0</v>
      </c>
      <c r="M11" s="133">
        <f t="shared" si="2"/>
        <v>0</v>
      </c>
      <c r="N11" s="280" t="e">
        <f t="shared" si="3"/>
        <v>#DIV/0!</v>
      </c>
      <c r="O11" s="133"/>
      <c r="P11" s="206" t="e">
        <f t="shared" si="4"/>
        <v>#DIV/0!</v>
      </c>
      <c r="Q11" s="206" t="e">
        <f t="shared" si="5"/>
        <v>#DIV/0!</v>
      </c>
      <c r="R11" s="206" t="e">
        <f t="shared" si="6"/>
        <v>#DIV/0!</v>
      </c>
      <c r="S11" s="211">
        <f t="shared" si="7"/>
        <v>0</v>
      </c>
      <c r="T11" s="133"/>
      <c r="U11" s="280" t="e">
        <f t="shared" si="8"/>
        <v>#DIV/0!</v>
      </c>
      <c r="V11" s="280" t="e">
        <f t="shared" si="9"/>
        <v>#DIV/0!</v>
      </c>
      <c r="W11" s="280" t="e">
        <f t="shared" si="10"/>
        <v>#DIV/0!</v>
      </c>
      <c r="X11" s="133"/>
    </row>
    <row r="12" spans="1:214" ht="18.600000000000001" customHeight="1" x14ac:dyDescent="0.3">
      <c r="A12" s="172"/>
      <c r="B12" s="172"/>
      <c r="C12" s="172">
        <v>0</v>
      </c>
      <c r="D12" s="211">
        <f t="shared" si="0"/>
        <v>0</v>
      </c>
      <c r="E12" s="206" t="e">
        <f t="shared" si="1"/>
        <v>#DIV/0!</v>
      </c>
      <c r="F12" s="172">
        <v>0</v>
      </c>
      <c r="G12" s="172">
        <v>0</v>
      </c>
      <c r="H12" s="172">
        <v>0</v>
      </c>
      <c r="I12" s="172">
        <v>0</v>
      </c>
      <c r="J12" s="172">
        <v>0</v>
      </c>
      <c r="K12" s="172">
        <v>0</v>
      </c>
      <c r="L12" s="172">
        <v>0</v>
      </c>
      <c r="M12" s="133">
        <f t="shared" si="2"/>
        <v>0</v>
      </c>
      <c r="N12" s="280" t="e">
        <f t="shared" si="3"/>
        <v>#DIV/0!</v>
      </c>
      <c r="O12" s="133"/>
      <c r="P12" s="206" t="e">
        <f t="shared" si="4"/>
        <v>#DIV/0!</v>
      </c>
      <c r="Q12" s="206" t="e">
        <f t="shared" si="5"/>
        <v>#DIV/0!</v>
      </c>
      <c r="R12" s="206" t="e">
        <f t="shared" si="6"/>
        <v>#DIV/0!</v>
      </c>
      <c r="S12" s="211">
        <f t="shared" si="7"/>
        <v>0</v>
      </c>
      <c r="T12" s="133"/>
      <c r="U12" s="280" t="e">
        <f t="shared" si="8"/>
        <v>#DIV/0!</v>
      </c>
      <c r="V12" s="280" t="e">
        <f t="shared" si="9"/>
        <v>#DIV/0!</v>
      </c>
      <c r="W12" s="280" t="e">
        <f t="shared" si="10"/>
        <v>#DIV/0!</v>
      </c>
      <c r="X12" s="133"/>
    </row>
    <row r="13" spans="1:214" ht="18.600000000000001" customHeight="1" x14ac:dyDescent="0.3">
      <c r="A13" s="172"/>
      <c r="B13" s="172"/>
      <c r="C13" s="172">
        <v>0</v>
      </c>
      <c r="D13" s="211">
        <f t="shared" si="0"/>
        <v>0</v>
      </c>
      <c r="E13" s="206" t="e">
        <f t="shared" si="1"/>
        <v>#DIV/0!</v>
      </c>
      <c r="F13" s="172">
        <v>0</v>
      </c>
      <c r="G13" s="172">
        <v>0</v>
      </c>
      <c r="H13" s="172">
        <v>0</v>
      </c>
      <c r="I13" s="172">
        <v>0</v>
      </c>
      <c r="J13" s="172">
        <v>0</v>
      </c>
      <c r="K13" s="172">
        <v>0</v>
      </c>
      <c r="L13" s="172">
        <v>0</v>
      </c>
      <c r="M13" s="133">
        <f t="shared" si="2"/>
        <v>0</v>
      </c>
      <c r="N13" s="280" t="e">
        <f t="shared" si="3"/>
        <v>#DIV/0!</v>
      </c>
      <c r="O13" s="133"/>
      <c r="P13" s="206" t="e">
        <f t="shared" si="4"/>
        <v>#DIV/0!</v>
      </c>
      <c r="Q13" s="206" t="e">
        <f t="shared" si="5"/>
        <v>#DIV/0!</v>
      </c>
      <c r="R13" s="206" t="e">
        <f t="shared" si="6"/>
        <v>#DIV/0!</v>
      </c>
      <c r="S13" s="211">
        <f t="shared" si="7"/>
        <v>0</v>
      </c>
      <c r="T13" s="133"/>
      <c r="U13" s="280" t="e">
        <f t="shared" si="8"/>
        <v>#DIV/0!</v>
      </c>
      <c r="V13" s="280" t="e">
        <f t="shared" si="9"/>
        <v>#DIV/0!</v>
      </c>
      <c r="W13" s="280" t="e">
        <f t="shared" si="10"/>
        <v>#DIV/0!</v>
      </c>
      <c r="X13" s="133"/>
    </row>
    <row r="14" spans="1:214" ht="18.600000000000001" customHeight="1" x14ac:dyDescent="0.3">
      <c r="A14" s="172"/>
      <c r="B14" s="172"/>
      <c r="C14" s="172">
        <v>0</v>
      </c>
      <c r="D14" s="211">
        <f t="shared" si="0"/>
        <v>0</v>
      </c>
      <c r="E14" s="206" t="e">
        <f t="shared" si="1"/>
        <v>#DIV/0!</v>
      </c>
      <c r="F14" s="172">
        <v>0</v>
      </c>
      <c r="G14" s="172">
        <v>0</v>
      </c>
      <c r="H14" s="172">
        <v>0</v>
      </c>
      <c r="I14" s="172">
        <v>0</v>
      </c>
      <c r="J14" s="172">
        <v>0</v>
      </c>
      <c r="K14" s="172">
        <v>0</v>
      </c>
      <c r="L14" s="172">
        <v>0</v>
      </c>
      <c r="M14" s="133">
        <f t="shared" si="2"/>
        <v>0</v>
      </c>
      <c r="N14" s="280" t="e">
        <f t="shared" si="3"/>
        <v>#DIV/0!</v>
      </c>
      <c r="O14" s="133"/>
      <c r="P14" s="206" t="e">
        <f t="shared" si="4"/>
        <v>#DIV/0!</v>
      </c>
      <c r="Q14" s="206" t="e">
        <f t="shared" si="5"/>
        <v>#DIV/0!</v>
      </c>
      <c r="R14" s="206" t="e">
        <f t="shared" si="6"/>
        <v>#DIV/0!</v>
      </c>
      <c r="S14" s="211">
        <f t="shared" si="7"/>
        <v>0</v>
      </c>
      <c r="T14" s="133"/>
      <c r="U14" s="280" t="e">
        <f t="shared" si="8"/>
        <v>#DIV/0!</v>
      </c>
      <c r="V14" s="280" t="e">
        <f t="shared" si="9"/>
        <v>#DIV/0!</v>
      </c>
      <c r="W14" s="280" t="e">
        <f t="shared" si="10"/>
        <v>#DIV/0!</v>
      </c>
      <c r="X14" s="133"/>
    </row>
    <row r="15" spans="1:214" ht="18.600000000000001" customHeight="1" x14ac:dyDescent="0.3">
      <c r="A15" s="172"/>
      <c r="B15" s="172"/>
      <c r="C15" s="172">
        <v>0</v>
      </c>
      <c r="D15" s="211">
        <f t="shared" si="0"/>
        <v>0</v>
      </c>
      <c r="E15" s="206" t="e">
        <f t="shared" si="1"/>
        <v>#DIV/0!</v>
      </c>
      <c r="F15" s="172">
        <v>0</v>
      </c>
      <c r="G15" s="172">
        <v>0</v>
      </c>
      <c r="H15" s="172">
        <v>0</v>
      </c>
      <c r="I15" s="172">
        <v>0</v>
      </c>
      <c r="J15" s="172">
        <v>0</v>
      </c>
      <c r="K15" s="172">
        <v>0</v>
      </c>
      <c r="L15" s="172">
        <v>0</v>
      </c>
      <c r="M15" s="133">
        <f t="shared" si="2"/>
        <v>0</v>
      </c>
      <c r="N15" s="280" t="e">
        <f t="shared" si="3"/>
        <v>#DIV/0!</v>
      </c>
      <c r="O15" s="133"/>
      <c r="P15" s="206" t="e">
        <f t="shared" si="4"/>
        <v>#DIV/0!</v>
      </c>
      <c r="Q15" s="206" t="e">
        <f t="shared" si="5"/>
        <v>#DIV/0!</v>
      </c>
      <c r="R15" s="206" t="e">
        <f t="shared" si="6"/>
        <v>#DIV/0!</v>
      </c>
      <c r="S15" s="211">
        <f t="shared" si="7"/>
        <v>0</v>
      </c>
      <c r="T15" s="133"/>
      <c r="U15" s="280" t="e">
        <f t="shared" si="8"/>
        <v>#DIV/0!</v>
      </c>
      <c r="V15" s="280" t="e">
        <f t="shared" si="9"/>
        <v>#DIV/0!</v>
      </c>
      <c r="W15" s="280" t="e">
        <f t="shared" si="10"/>
        <v>#DIV/0!</v>
      </c>
      <c r="X15" s="133"/>
    </row>
    <row r="16" spans="1:214" ht="18.600000000000001" customHeight="1" x14ac:dyDescent="0.3">
      <c r="A16" s="172"/>
      <c r="B16" s="172"/>
      <c r="C16" s="172">
        <v>0</v>
      </c>
      <c r="D16" s="211">
        <f t="shared" si="0"/>
        <v>0</v>
      </c>
      <c r="E16" s="206" t="e">
        <f t="shared" si="1"/>
        <v>#DIV/0!</v>
      </c>
      <c r="F16" s="172">
        <v>0</v>
      </c>
      <c r="G16" s="172">
        <v>0</v>
      </c>
      <c r="H16" s="172">
        <v>0</v>
      </c>
      <c r="I16" s="172">
        <v>0</v>
      </c>
      <c r="J16" s="172">
        <v>0</v>
      </c>
      <c r="K16" s="172">
        <v>0</v>
      </c>
      <c r="L16" s="172">
        <v>0</v>
      </c>
      <c r="M16" s="133">
        <f t="shared" si="2"/>
        <v>0</v>
      </c>
      <c r="N16" s="280" t="e">
        <f t="shared" si="3"/>
        <v>#DIV/0!</v>
      </c>
      <c r="O16" s="133"/>
      <c r="P16" s="206" t="e">
        <f t="shared" si="4"/>
        <v>#DIV/0!</v>
      </c>
      <c r="Q16" s="206" t="e">
        <f t="shared" si="5"/>
        <v>#DIV/0!</v>
      </c>
      <c r="R16" s="206" t="e">
        <f t="shared" si="6"/>
        <v>#DIV/0!</v>
      </c>
      <c r="S16" s="211">
        <f t="shared" si="7"/>
        <v>0</v>
      </c>
      <c r="T16" s="133"/>
      <c r="U16" s="280" t="e">
        <f t="shared" si="8"/>
        <v>#DIV/0!</v>
      </c>
      <c r="V16" s="280" t="e">
        <f t="shared" si="9"/>
        <v>#DIV/0!</v>
      </c>
      <c r="W16" s="280" t="e">
        <f t="shared" si="10"/>
        <v>#DIV/0!</v>
      </c>
      <c r="X16" s="133"/>
    </row>
    <row r="17" spans="1:24" ht="18.600000000000001" customHeight="1" x14ac:dyDescent="0.3">
      <c r="A17" s="172"/>
      <c r="B17" s="172"/>
      <c r="C17" s="172">
        <v>0</v>
      </c>
      <c r="D17" s="211">
        <f t="shared" si="0"/>
        <v>0</v>
      </c>
      <c r="E17" s="206" t="e">
        <f t="shared" si="1"/>
        <v>#DIV/0!</v>
      </c>
      <c r="F17" s="172">
        <v>0</v>
      </c>
      <c r="G17" s="172">
        <v>0</v>
      </c>
      <c r="H17" s="172">
        <v>0</v>
      </c>
      <c r="I17" s="172">
        <v>0</v>
      </c>
      <c r="J17" s="172">
        <v>0</v>
      </c>
      <c r="K17" s="172">
        <v>0</v>
      </c>
      <c r="L17" s="172">
        <v>0</v>
      </c>
      <c r="M17" s="133">
        <f t="shared" si="2"/>
        <v>0</v>
      </c>
      <c r="N17" s="280" t="e">
        <f t="shared" si="3"/>
        <v>#DIV/0!</v>
      </c>
      <c r="O17" s="133"/>
      <c r="P17" s="206" t="e">
        <f t="shared" si="4"/>
        <v>#DIV/0!</v>
      </c>
      <c r="Q17" s="206" t="e">
        <f t="shared" si="5"/>
        <v>#DIV/0!</v>
      </c>
      <c r="R17" s="206" t="e">
        <f t="shared" si="6"/>
        <v>#DIV/0!</v>
      </c>
      <c r="S17" s="211">
        <f t="shared" si="7"/>
        <v>0</v>
      </c>
      <c r="T17" s="133"/>
      <c r="U17" s="280" t="e">
        <f t="shared" si="8"/>
        <v>#DIV/0!</v>
      </c>
      <c r="V17" s="280" t="e">
        <f t="shared" si="9"/>
        <v>#DIV/0!</v>
      </c>
      <c r="W17" s="280" t="e">
        <f t="shared" si="10"/>
        <v>#DIV/0!</v>
      </c>
      <c r="X17" s="133"/>
    </row>
    <row r="18" spans="1:24" ht="18.600000000000001" customHeight="1" x14ac:dyDescent="0.3">
      <c r="A18" s="172"/>
      <c r="B18" s="172"/>
      <c r="C18" s="172">
        <v>0</v>
      </c>
      <c r="D18" s="211">
        <f t="shared" si="0"/>
        <v>0</v>
      </c>
      <c r="E18" s="206" t="e">
        <f t="shared" si="1"/>
        <v>#DIV/0!</v>
      </c>
      <c r="F18" s="172">
        <v>0</v>
      </c>
      <c r="G18" s="172">
        <v>0</v>
      </c>
      <c r="H18" s="172">
        <v>0</v>
      </c>
      <c r="I18" s="172">
        <v>0</v>
      </c>
      <c r="J18" s="172">
        <v>0</v>
      </c>
      <c r="K18" s="172">
        <v>0</v>
      </c>
      <c r="L18" s="172">
        <v>0</v>
      </c>
      <c r="M18" s="133">
        <f t="shared" si="2"/>
        <v>0</v>
      </c>
      <c r="N18" s="280" t="e">
        <f t="shared" si="3"/>
        <v>#DIV/0!</v>
      </c>
      <c r="O18" s="133"/>
      <c r="P18" s="206" t="e">
        <f t="shared" si="4"/>
        <v>#DIV/0!</v>
      </c>
      <c r="Q18" s="206" t="e">
        <f t="shared" si="5"/>
        <v>#DIV/0!</v>
      </c>
      <c r="R18" s="206" t="e">
        <f t="shared" si="6"/>
        <v>#DIV/0!</v>
      </c>
      <c r="S18" s="211">
        <f t="shared" si="7"/>
        <v>0</v>
      </c>
      <c r="T18" s="133"/>
      <c r="U18" s="280" t="e">
        <f t="shared" si="8"/>
        <v>#DIV/0!</v>
      </c>
      <c r="V18" s="280" t="e">
        <f t="shared" si="9"/>
        <v>#DIV/0!</v>
      </c>
      <c r="W18" s="280" t="e">
        <f t="shared" si="10"/>
        <v>#DIV/0!</v>
      </c>
      <c r="X18" s="133"/>
    </row>
    <row r="19" spans="1:24" ht="18.600000000000001" customHeight="1" x14ac:dyDescent="0.3">
      <c r="A19" s="172"/>
      <c r="B19" s="172"/>
      <c r="C19" s="172">
        <v>0</v>
      </c>
      <c r="D19" s="211">
        <f t="shared" si="0"/>
        <v>0</v>
      </c>
      <c r="E19" s="206" t="e">
        <f t="shared" si="1"/>
        <v>#DIV/0!</v>
      </c>
      <c r="F19" s="172">
        <v>0</v>
      </c>
      <c r="G19" s="172">
        <v>0</v>
      </c>
      <c r="H19" s="172">
        <v>0</v>
      </c>
      <c r="I19" s="172">
        <v>0</v>
      </c>
      <c r="J19" s="172">
        <v>0</v>
      </c>
      <c r="K19" s="172">
        <v>0</v>
      </c>
      <c r="L19" s="172">
        <v>0</v>
      </c>
      <c r="M19" s="133">
        <f t="shared" si="2"/>
        <v>0</v>
      </c>
      <c r="N19" s="280" t="e">
        <f t="shared" si="3"/>
        <v>#DIV/0!</v>
      </c>
      <c r="O19" s="133"/>
      <c r="P19" s="206" t="e">
        <f t="shared" si="4"/>
        <v>#DIV/0!</v>
      </c>
      <c r="Q19" s="206" t="e">
        <f t="shared" si="5"/>
        <v>#DIV/0!</v>
      </c>
      <c r="R19" s="206" t="e">
        <f t="shared" si="6"/>
        <v>#DIV/0!</v>
      </c>
      <c r="S19" s="211">
        <f t="shared" si="7"/>
        <v>0</v>
      </c>
      <c r="T19" s="133"/>
      <c r="U19" s="280" t="e">
        <f t="shared" si="8"/>
        <v>#DIV/0!</v>
      </c>
      <c r="V19" s="280" t="e">
        <f t="shared" si="9"/>
        <v>#DIV/0!</v>
      </c>
      <c r="W19" s="280" t="e">
        <f t="shared" si="10"/>
        <v>#DIV/0!</v>
      </c>
      <c r="X19" s="133"/>
    </row>
    <row r="20" spans="1:24" ht="18.600000000000001" customHeight="1" x14ac:dyDescent="0.3">
      <c r="A20" s="172"/>
      <c r="B20" s="172"/>
      <c r="C20" s="172">
        <v>0</v>
      </c>
      <c r="D20" s="211">
        <f t="shared" si="0"/>
        <v>0</v>
      </c>
      <c r="E20" s="206" t="e">
        <f t="shared" si="1"/>
        <v>#DIV/0!</v>
      </c>
      <c r="F20" s="172">
        <v>0</v>
      </c>
      <c r="G20" s="172">
        <v>0</v>
      </c>
      <c r="H20" s="172">
        <v>0</v>
      </c>
      <c r="I20" s="172">
        <v>0</v>
      </c>
      <c r="J20" s="172">
        <v>0</v>
      </c>
      <c r="K20" s="172">
        <v>0</v>
      </c>
      <c r="L20" s="172">
        <v>0</v>
      </c>
      <c r="M20" s="133">
        <f t="shared" si="2"/>
        <v>0</v>
      </c>
      <c r="N20" s="280" t="e">
        <f t="shared" si="3"/>
        <v>#DIV/0!</v>
      </c>
      <c r="O20" s="133"/>
      <c r="P20" s="206" t="e">
        <f t="shared" si="4"/>
        <v>#DIV/0!</v>
      </c>
      <c r="Q20" s="206" t="e">
        <f t="shared" si="5"/>
        <v>#DIV/0!</v>
      </c>
      <c r="R20" s="206" t="e">
        <f t="shared" si="6"/>
        <v>#DIV/0!</v>
      </c>
      <c r="S20" s="211">
        <f t="shared" si="7"/>
        <v>0</v>
      </c>
      <c r="T20" s="133"/>
      <c r="U20" s="280" t="e">
        <f t="shared" si="8"/>
        <v>#DIV/0!</v>
      </c>
      <c r="V20" s="280" t="e">
        <f t="shared" si="9"/>
        <v>#DIV/0!</v>
      </c>
      <c r="W20" s="280" t="e">
        <f t="shared" si="10"/>
        <v>#DIV/0!</v>
      </c>
      <c r="X20" s="133"/>
    </row>
    <row r="21" spans="1:24" ht="18.600000000000001" customHeight="1" x14ac:dyDescent="0.3">
      <c r="A21" s="172"/>
      <c r="B21" s="172"/>
      <c r="C21" s="172">
        <v>0</v>
      </c>
      <c r="D21" s="211">
        <f t="shared" si="0"/>
        <v>0</v>
      </c>
      <c r="E21" s="206" t="e">
        <f t="shared" si="1"/>
        <v>#DIV/0!</v>
      </c>
      <c r="F21" s="172">
        <v>0</v>
      </c>
      <c r="G21" s="172">
        <v>0</v>
      </c>
      <c r="H21" s="172">
        <v>0</v>
      </c>
      <c r="I21" s="172">
        <v>0</v>
      </c>
      <c r="J21" s="172">
        <v>0</v>
      </c>
      <c r="K21" s="172">
        <v>0</v>
      </c>
      <c r="L21" s="172">
        <v>0</v>
      </c>
      <c r="M21" s="133">
        <f t="shared" si="2"/>
        <v>0</v>
      </c>
      <c r="N21" s="280" t="e">
        <f t="shared" si="3"/>
        <v>#DIV/0!</v>
      </c>
      <c r="O21" s="133"/>
      <c r="P21" s="206" t="e">
        <f t="shared" si="4"/>
        <v>#DIV/0!</v>
      </c>
      <c r="Q21" s="206" t="e">
        <f t="shared" si="5"/>
        <v>#DIV/0!</v>
      </c>
      <c r="R21" s="206" t="e">
        <f t="shared" si="6"/>
        <v>#DIV/0!</v>
      </c>
      <c r="S21" s="211">
        <f t="shared" si="7"/>
        <v>0</v>
      </c>
      <c r="T21" s="133"/>
      <c r="U21" s="280" t="e">
        <f t="shared" si="8"/>
        <v>#DIV/0!</v>
      </c>
      <c r="V21" s="280" t="e">
        <f t="shared" si="9"/>
        <v>#DIV/0!</v>
      </c>
      <c r="W21" s="280" t="e">
        <f t="shared" si="10"/>
        <v>#DIV/0!</v>
      </c>
      <c r="X21" s="133"/>
    </row>
    <row r="22" spans="1:24" ht="18.600000000000001" customHeight="1" x14ac:dyDescent="0.3">
      <c r="A22" s="172"/>
      <c r="B22" s="172"/>
      <c r="C22" s="172">
        <v>0</v>
      </c>
      <c r="D22" s="211">
        <f t="shared" si="0"/>
        <v>0</v>
      </c>
      <c r="E22" s="206" t="e">
        <f t="shared" si="1"/>
        <v>#DIV/0!</v>
      </c>
      <c r="F22" s="172">
        <v>0</v>
      </c>
      <c r="G22" s="172">
        <v>0</v>
      </c>
      <c r="H22" s="172">
        <v>0</v>
      </c>
      <c r="I22" s="172">
        <v>0</v>
      </c>
      <c r="J22" s="172">
        <v>0</v>
      </c>
      <c r="K22" s="172">
        <v>0</v>
      </c>
      <c r="L22" s="172">
        <v>0</v>
      </c>
      <c r="M22" s="133">
        <f t="shared" si="2"/>
        <v>0</v>
      </c>
      <c r="N22" s="280" t="e">
        <f t="shared" si="3"/>
        <v>#DIV/0!</v>
      </c>
      <c r="O22" s="133"/>
      <c r="P22" s="206" t="e">
        <f t="shared" si="4"/>
        <v>#DIV/0!</v>
      </c>
      <c r="Q22" s="206" t="e">
        <f t="shared" si="5"/>
        <v>#DIV/0!</v>
      </c>
      <c r="R22" s="206" t="e">
        <f t="shared" si="6"/>
        <v>#DIV/0!</v>
      </c>
      <c r="S22" s="211">
        <f t="shared" si="7"/>
        <v>0</v>
      </c>
      <c r="T22" s="133"/>
      <c r="U22" s="280" t="e">
        <f t="shared" si="8"/>
        <v>#DIV/0!</v>
      </c>
      <c r="V22" s="280" t="e">
        <f t="shared" si="9"/>
        <v>#DIV/0!</v>
      </c>
      <c r="W22" s="280" t="e">
        <f t="shared" si="10"/>
        <v>#DIV/0!</v>
      </c>
      <c r="X22" s="133"/>
    </row>
    <row r="23" spans="1:24" ht="18.600000000000001" customHeight="1" x14ac:dyDescent="0.3">
      <c r="A23" s="172"/>
      <c r="B23" s="172"/>
      <c r="C23" s="172">
        <v>0</v>
      </c>
      <c r="D23" s="211">
        <f t="shared" si="0"/>
        <v>0</v>
      </c>
      <c r="E23" s="206" t="e">
        <f t="shared" si="1"/>
        <v>#DIV/0!</v>
      </c>
      <c r="F23" s="172">
        <v>0</v>
      </c>
      <c r="G23" s="172">
        <v>0</v>
      </c>
      <c r="H23" s="172">
        <v>0</v>
      </c>
      <c r="I23" s="172">
        <v>0</v>
      </c>
      <c r="J23" s="172">
        <v>0</v>
      </c>
      <c r="K23" s="172">
        <v>0</v>
      </c>
      <c r="L23" s="172">
        <v>0</v>
      </c>
      <c r="M23" s="133">
        <f t="shared" si="2"/>
        <v>0</v>
      </c>
      <c r="N23" s="280" t="e">
        <f t="shared" si="3"/>
        <v>#DIV/0!</v>
      </c>
      <c r="O23" s="133"/>
      <c r="P23" s="206" t="e">
        <f t="shared" si="4"/>
        <v>#DIV/0!</v>
      </c>
      <c r="Q23" s="206" t="e">
        <f t="shared" si="5"/>
        <v>#DIV/0!</v>
      </c>
      <c r="R23" s="206" t="e">
        <f t="shared" si="6"/>
        <v>#DIV/0!</v>
      </c>
      <c r="S23" s="211">
        <f t="shared" si="7"/>
        <v>0</v>
      </c>
      <c r="T23" s="133"/>
      <c r="U23" s="280" t="e">
        <f t="shared" si="8"/>
        <v>#DIV/0!</v>
      </c>
      <c r="V23" s="280" t="e">
        <f t="shared" si="9"/>
        <v>#DIV/0!</v>
      </c>
      <c r="W23" s="280" t="e">
        <f t="shared" si="10"/>
        <v>#DIV/0!</v>
      </c>
      <c r="X23" s="133"/>
    </row>
    <row r="24" spans="1:24" ht="18.600000000000001" customHeight="1" x14ac:dyDescent="0.3">
      <c r="A24" s="172"/>
      <c r="B24" s="172"/>
      <c r="C24" s="172">
        <v>0</v>
      </c>
      <c r="D24" s="211">
        <f t="shared" si="0"/>
        <v>0</v>
      </c>
      <c r="E24" s="206" t="e">
        <f t="shared" si="1"/>
        <v>#DIV/0!</v>
      </c>
      <c r="F24" s="172">
        <v>0</v>
      </c>
      <c r="G24" s="172">
        <v>0</v>
      </c>
      <c r="H24" s="172">
        <v>0</v>
      </c>
      <c r="I24" s="172">
        <v>0</v>
      </c>
      <c r="J24" s="172">
        <v>0</v>
      </c>
      <c r="K24" s="172">
        <v>0</v>
      </c>
      <c r="L24" s="172">
        <v>0</v>
      </c>
      <c r="M24" s="133">
        <f t="shared" si="2"/>
        <v>0</v>
      </c>
      <c r="N24" s="280" t="e">
        <f t="shared" si="3"/>
        <v>#DIV/0!</v>
      </c>
      <c r="O24" s="133"/>
      <c r="P24" s="206" t="e">
        <f t="shared" si="4"/>
        <v>#DIV/0!</v>
      </c>
      <c r="Q24" s="206" t="e">
        <f t="shared" si="5"/>
        <v>#DIV/0!</v>
      </c>
      <c r="R24" s="206" t="e">
        <f t="shared" si="6"/>
        <v>#DIV/0!</v>
      </c>
      <c r="S24" s="211">
        <f t="shared" si="7"/>
        <v>0</v>
      </c>
      <c r="T24" s="133"/>
      <c r="U24" s="280" t="e">
        <f t="shared" si="8"/>
        <v>#DIV/0!</v>
      </c>
      <c r="V24" s="280" t="e">
        <f t="shared" si="9"/>
        <v>#DIV/0!</v>
      </c>
      <c r="W24" s="280" t="e">
        <f t="shared" si="10"/>
        <v>#DIV/0!</v>
      </c>
      <c r="X24" s="133"/>
    </row>
    <row r="25" spans="1:24" ht="18.600000000000001" customHeight="1" x14ac:dyDescent="0.3">
      <c r="A25" s="172"/>
      <c r="B25" s="172"/>
      <c r="C25" s="172">
        <v>0</v>
      </c>
      <c r="D25" s="211">
        <f t="shared" si="0"/>
        <v>0</v>
      </c>
      <c r="E25" s="206" t="e">
        <f t="shared" si="1"/>
        <v>#DIV/0!</v>
      </c>
      <c r="F25" s="172">
        <v>0</v>
      </c>
      <c r="G25" s="172">
        <v>0</v>
      </c>
      <c r="H25" s="172">
        <v>0</v>
      </c>
      <c r="I25" s="172">
        <v>0</v>
      </c>
      <c r="J25" s="172">
        <v>0</v>
      </c>
      <c r="K25" s="172">
        <v>0</v>
      </c>
      <c r="L25" s="172">
        <v>0</v>
      </c>
      <c r="M25" s="133">
        <f t="shared" si="2"/>
        <v>0</v>
      </c>
      <c r="N25" s="280" t="e">
        <f t="shared" si="3"/>
        <v>#DIV/0!</v>
      </c>
      <c r="O25" s="133"/>
      <c r="P25" s="206" t="e">
        <f t="shared" si="4"/>
        <v>#DIV/0!</v>
      </c>
      <c r="Q25" s="206" t="e">
        <f t="shared" si="5"/>
        <v>#DIV/0!</v>
      </c>
      <c r="R25" s="206" t="e">
        <f t="shared" si="6"/>
        <v>#DIV/0!</v>
      </c>
      <c r="S25" s="211">
        <f t="shared" si="7"/>
        <v>0</v>
      </c>
      <c r="T25" s="133"/>
      <c r="U25" s="280" t="e">
        <f t="shared" si="8"/>
        <v>#DIV/0!</v>
      </c>
      <c r="V25" s="280" t="e">
        <f t="shared" si="9"/>
        <v>#DIV/0!</v>
      </c>
      <c r="W25" s="280" t="e">
        <f t="shared" si="10"/>
        <v>#DIV/0!</v>
      </c>
      <c r="X25" s="133"/>
    </row>
    <row r="26" spans="1:24" ht="18.600000000000001" customHeight="1" x14ac:dyDescent="0.3">
      <c r="A26" s="172"/>
      <c r="B26" s="172"/>
      <c r="C26" s="172">
        <v>0</v>
      </c>
      <c r="D26" s="211">
        <f t="shared" si="0"/>
        <v>0</v>
      </c>
      <c r="E26" s="206" t="e">
        <f t="shared" si="1"/>
        <v>#DIV/0!</v>
      </c>
      <c r="F26" s="172">
        <v>0</v>
      </c>
      <c r="G26" s="172">
        <v>0</v>
      </c>
      <c r="H26" s="172">
        <v>0</v>
      </c>
      <c r="I26" s="172">
        <v>0</v>
      </c>
      <c r="J26" s="172">
        <v>0</v>
      </c>
      <c r="K26" s="172">
        <v>0</v>
      </c>
      <c r="L26" s="172">
        <v>0</v>
      </c>
      <c r="M26" s="133">
        <f t="shared" si="2"/>
        <v>0</v>
      </c>
      <c r="N26" s="280" t="e">
        <f t="shared" si="3"/>
        <v>#DIV/0!</v>
      </c>
      <c r="O26" s="133"/>
      <c r="P26" s="206" t="e">
        <f t="shared" si="4"/>
        <v>#DIV/0!</v>
      </c>
      <c r="Q26" s="206" t="e">
        <f t="shared" si="5"/>
        <v>#DIV/0!</v>
      </c>
      <c r="R26" s="206" t="e">
        <f t="shared" si="6"/>
        <v>#DIV/0!</v>
      </c>
      <c r="S26" s="211">
        <f t="shared" si="7"/>
        <v>0</v>
      </c>
      <c r="T26" s="133"/>
      <c r="U26" s="280" t="e">
        <f t="shared" si="8"/>
        <v>#DIV/0!</v>
      </c>
      <c r="V26" s="280" t="e">
        <f t="shared" si="9"/>
        <v>#DIV/0!</v>
      </c>
      <c r="W26" s="280" t="e">
        <f t="shared" si="10"/>
        <v>#DIV/0!</v>
      </c>
      <c r="X26" s="133"/>
    </row>
    <row r="27" spans="1:24" ht="18.600000000000001" customHeight="1" x14ac:dyDescent="0.3">
      <c r="A27" s="172"/>
      <c r="B27" s="172"/>
      <c r="C27" s="172">
        <v>0</v>
      </c>
      <c r="D27" s="211">
        <f t="shared" si="0"/>
        <v>0</v>
      </c>
      <c r="E27" s="206" t="e">
        <f t="shared" si="1"/>
        <v>#DIV/0!</v>
      </c>
      <c r="F27" s="172">
        <v>0</v>
      </c>
      <c r="G27" s="172">
        <v>0</v>
      </c>
      <c r="H27" s="172">
        <v>0</v>
      </c>
      <c r="I27" s="172">
        <v>0</v>
      </c>
      <c r="J27" s="172">
        <v>0</v>
      </c>
      <c r="K27" s="172">
        <v>0</v>
      </c>
      <c r="L27" s="172">
        <v>0</v>
      </c>
      <c r="M27" s="133">
        <f t="shared" si="2"/>
        <v>0</v>
      </c>
      <c r="N27" s="280" t="e">
        <f t="shared" si="3"/>
        <v>#DIV/0!</v>
      </c>
      <c r="O27" s="133"/>
      <c r="P27" s="206" t="e">
        <f t="shared" si="4"/>
        <v>#DIV/0!</v>
      </c>
      <c r="Q27" s="206" t="e">
        <f t="shared" si="5"/>
        <v>#DIV/0!</v>
      </c>
      <c r="R27" s="206" t="e">
        <f t="shared" si="6"/>
        <v>#DIV/0!</v>
      </c>
      <c r="S27" s="211">
        <f t="shared" si="7"/>
        <v>0</v>
      </c>
      <c r="T27" s="133"/>
      <c r="U27" s="280" t="e">
        <f t="shared" si="8"/>
        <v>#DIV/0!</v>
      </c>
      <c r="V27" s="280" t="e">
        <f t="shared" si="9"/>
        <v>#DIV/0!</v>
      </c>
      <c r="W27" s="280" t="e">
        <f t="shared" si="10"/>
        <v>#DIV/0!</v>
      </c>
      <c r="X27" s="133"/>
    </row>
    <row r="28" spans="1:24" ht="18.600000000000001" customHeight="1" x14ac:dyDescent="0.3">
      <c r="A28" s="133"/>
      <c r="B28" s="133"/>
      <c r="C28" s="133"/>
      <c r="D28" s="282">
        <f>SUM(D9:D27)</f>
        <v>0</v>
      </c>
      <c r="E28" s="133"/>
      <c r="F28" s="133">
        <f t="shared" ref="F28:L28" si="11">SUM(F9:F27)</f>
        <v>0</v>
      </c>
      <c r="G28" s="133">
        <f t="shared" si="11"/>
        <v>0</v>
      </c>
      <c r="H28" s="133">
        <f t="shared" si="11"/>
        <v>0</v>
      </c>
      <c r="I28" s="133">
        <f t="shared" si="11"/>
        <v>0</v>
      </c>
      <c r="J28" s="133">
        <f t="shared" si="11"/>
        <v>0</v>
      </c>
      <c r="K28" s="133">
        <f t="shared" si="11"/>
        <v>0</v>
      </c>
      <c r="L28" s="133">
        <f t="shared" si="11"/>
        <v>0</v>
      </c>
      <c r="M28" s="133">
        <f t="shared" si="2"/>
        <v>0</v>
      </c>
      <c r="N28" s="133"/>
      <c r="O28" s="133"/>
      <c r="P28" s="133"/>
      <c r="Q28" s="133"/>
      <c r="R28" s="207" t="e">
        <f>SUM(R9:R27)</f>
        <v>#DIV/0!</v>
      </c>
      <c r="S28" s="285">
        <f>SUM(S9:S27)</f>
        <v>0</v>
      </c>
      <c r="T28" s="208"/>
      <c r="U28" s="280" t="e">
        <f t="shared" si="8"/>
        <v>#DIV/0!</v>
      </c>
      <c r="V28" s="280" t="e">
        <f t="shared" si="9"/>
        <v>#DIV/0!</v>
      </c>
      <c r="W28" s="280" t="e">
        <f t="shared" si="10"/>
        <v>#DIV/0!</v>
      </c>
      <c r="X28" s="208" t="e">
        <f>IF(W28&lt;E33,"NO","YES")</f>
        <v>#DIV/0!</v>
      </c>
    </row>
    <row r="29" spans="1:24" ht="18.600000000000001" customHeight="1" x14ac:dyDescent="0.3">
      <c r="G29" s="283"/>
      <c r="H29" s="283"/>
      <c r="I29" s="283"/>
      <c r="U29" s="287" t="e">
        <f>IF(U28&gt;0.7,"Yes","No")</f>
        <v>#DIV/0!</v>
      </c>
    </row>
    <row r="30" spans="1:24" x14ac:dyDescent="0.3">
      <c r="H30" s="284"/>
    </row>
    <row r="31" spans="1:24" ht="22.8" customHeight="1" x14ac:dyDescent="0.3">
      <c r="A31" s="15" t="s">
        <v>535</v>
      </c>
      <c r="E31" s="209">
        <f>'8 Development Budget'!C77</f>
        <v>0</v>
      </c>
    </row>
    <row r="32" spans="1:24" ht="22.8" customHeight="1" x14ac:dyDescent="0.3">
      <c r="A32" s="15" t="s">
        <v>534</v>
      </c>
      <c r="E32" s="209">
        <f>'8 Development Budget'!B77</f>
        <v>0</v>
      </c>
    </row>
    <row r="33" spans="1:6" ht="22.8" customHeight="1" x14ac:dyDescent="0.3">
      <c r="A33" s="15" t="s">
        <v>521</v>
      </c>
      <c r="E33" s="281" t="e">
        <f>(E31/E32)*F28</f>
        <v>#DIV/0!</v>
      </c>
    </row>
    <row r="34" spans="1:6" ht="22.8" customHeight="1" x14ac:dyDescent="0.3">
      <c r="A34" s="15" t="s">
        <v>590</v>
      </c>
      <c r="E34" s="281">
        <f>SUM(G28:I28)</f>
        <v>0</v>
      </c>
    </row>
    <row r="35" spans="1:6" ht="22.8" customHeight="1" x14ac:dyDescent="0.3">
      <c r="A35" s="15" t="s">
        <v>592</v>
      </c>
      <c r="E35" s="296" t="e">
        <f>(E34/F28)*E32</f>
        <v>#DIV/0!</v>
      </c>
    </row>
    <row r="36" spans="1:6" ht="22.8" customHeight="1" x14ac:dyDescent="0.3">
      <c r="E36" s="288"/>
    </row>
    <row r="37" spans="1:6" ht="22.8" customHeight="1" x14ac:dyDescent="0.3">
      <c r="A37" s="15" t="s">
        <v>585</v>
      </c>
      <c r="E37" s="286" t="e">
        <f>(E31/E32)*D28</f>
        <v>#DIV/0!</v>
      </c>
    </row>
    <row r="38" spans="1:6" ht="22.8" customHeight="1" x14ac:dyDescent="0.3">
      <c r="A38" s="15" t="s">
        <v>586</v>
      </c>
      <c r="E38" s="286">
        <f>S28</f>
        <v>0</v>
      </c>
    </row>
    <row r="39" spans="1:6" ht="22.8" customHeight="1" x14ac:dyDescent="0.3">
      <c r="A39" s="15" t="s">
        <v>591</v>
      </c>
      <c r="E39" s="297" t="e">
        <f>IF(E38&lt;E37,(E38/D28)*E32,E31)</f>
        <v>#DIV/0!</v>
      </c>
    </row>
    <row r="40" spans="1:6" ht="22.8" customHeight="1" x14ac:dyDescent="0.3"/>
    <row r="41" spans="1:6" ht="21" customHeight="1" x14ac:dyDescent="0.3">
      <c r="A41" s="15" t="s">
        <v>286</v>
      </c>
      <c r="F41" s="172"/>
    </row>
    <row r="42" spans="1:6" hidden="1" x14ac:dyDescent="0.3">
      <c r="F42" s="15" t="s">
        <v>287</v>
      </c>
    </row>
    <row r="43" spans="1:6" hidden="1" x14ac:dyDescent="0.3">
      <c r="F43" s="15" t="s">
        <v>288</v>
      </c>
    </row>
  </sheetData>
  <sheetProtection algorithmName="SHA-512" hashValue="5WtBx9ZjjprIc4V1iIMZsPzvJnMFZT4XrEkV1k/wA1qIANnCzSoP0WdDHqeXq7cyX9IrohDYCOi+XpIV8Yfhow==" saltValue="QoSQE2FZNugVyM25kxjsCw==" spinCount="100000" sheet="1" selectLockedCells="1" autoFilter="0"/>
  <mergeCells count="2">
    <mergeCell ref="B3:C3"/>
    <mergeCell ref="A6:E6"/>
  </mergeCells>
  <dataValidations count="1">
    <dataValidation type="list" allowBlank="1" showInputMessage="1" showErrorMessage="1" sqref="F41">
      <formula1>$F$42:$F$43</formula1>
    </dataValidation>
  </dataValidation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288"/>
  <sheetViews>
    <sheetView topLeftCell="A8" workbookViewId="0">
      <selection activeCell="M12" sqref="M12"/>
    </sheetView>
  </sheetViews>
  <sheetFormatPr defaultRowHeight="14.4" x14ac:dyDescent="0.3"/>
  <cols>
    <col min="1" max="1" width="14.109375" style="15" customWidth="1"/>
    <col min="2" max="2" width="16.77734375" style="15" customWidth="1"/>
    <col min="3" max="3" width="13.109375" style="15" customWidth="1"/>
    <col min="4" max="8" width="11.21875" style="15" customWidth="1"/>
    <col min="9" max="9" width="12.88671875" style="15" customWidth="1"/>
    <col min="10" max="10" width="3.6640625" style="15" customWidth="1"/>
    <col min="11" max="17" width="12.88671875" style="15" customWidth="1"/>
    <col min="18" max="18" width="2.88671875" style="129" customWidth="1"/>
    <col min="19" max="26" width="13.5546875" style="15" customWidth="1"/>
    <col min="27" max="30" width="8.88671875" style="15"/>
    <col min="31" max="31" width="0" style="15" hidden="1" customWidth="1"/>
    <col min="32" max="34" width="8.88671875" style="15"/>
    <col min="35" max="35" width="0" style="15" hidden="1" customWidth="1"/>
    <col min="36" max="115" width="8.88671875" style="15"/>
  </cols>
  <sheetData>
    <row r="1" spans="1:115" s="117" customFormat="1" ht="50.4" customHeight="1" x14ac:dyDescent="0.3">
      <c r="A1" s="343" t="s">
        <v>303</v>
      </c>
      <c r="B1" s="343"/>
      <c r="C1" s="18"/>
      <c r="D1" s="14"/>
      <c r="E1" s="14"/>
      <c r="F1" s="14"/>
      <c r="G1" s="14"/>
      <c r="H1" s="14"/>
      <c r="I1" s="14"/>
      <c r="J1" s="14"/>
      <c r="K1" s="14"/>
      <c r="L1" s="14"/>
      <c r="M1" s="14"/>
      <c r="N1" s="14"/>
      <c r="O1" s="14"/>
      <c r="P1" s="14"/>
      <c r="Q1" s="14"/>
      <c r="R1" s="32"/>
      <c r="S1" s="14"/>
      <c r="T1" s="14"/>
      <c r="U1" s="14"/>
      <c r="V1" s="14"/>
      <c r="W1" s="14"/>
      <c r="X1" s="14"/>
      <c r="Y1" s="14"/>
      <c r="Z1" s="14"/>
      <c r="AA1" s="14"/>
      <c r="AB1" s="14"/>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row>
    <row r="2" spans="1:115" s="101" customFormat="1" ht="22.8" customHeight="1" x14ac:dyDescent="0.3">
      <c r="A2" s="40"/>
      <c r="B2" s="39"/>
      <c r="C2" s="39"/>
      <c r="D2" s="39"/>
      <c r="E2" s="39"/>
      <c r="F2" s="39"/>
      <c r="G2" s="39"/>
      <c r="H2" s="39"/>
      <c r="I2" s="39"/>
      <c r="J2" s="39"/>
      <c r="K2" s="39"/>
      <c r="L2" s="39"/>
      <c r="M2" s="39"/>
      <c r="N2" s="39"/>
      <c r="O2" s="39"/>
      <c r="P2" s="39"/>
      <c r="Q2" s="39"/>
      <c r="R2" s="53"/>
      <c r="S2" s="39"/>
      <c r="T2" s="39"/>
      <c r="U2" s="39"/>
      <c r="V2" s="39"/>
      <c r="W2" s="39"/>
      <c r="X2" s="39"/>
      <c r="Y2" s="39"/>
      <c r="Z2" s="39"/>
      <c r="AA2" s="39"/>
      <c r="AB2" s="39"/>
      <c r="AC2" s="65"/>
      <c r="AD2" s="65"/>
      <c r="AE2" s="65" t="s">
        <v>324</v>
      </c>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row>
    <row r="3" spans="1:115" s="101" customFormat="1" ht="22.8" customHeight="1" x14ac:dyDescent="0.3">
      <c r="A3" s="39" t="s">
        <v>0</v>
      </c>
      <c r="B3" s="341">
        <f>'2 Checklist'!B6</f>
        <v>0</v>
      </c>
      <c r="C3" s="341"/>
      <c r="D3" s="341"/>
      <c r="E3" s="39"/>
      <c r="F3" s="39"/>
      <c r="G3" s="39"/>
      <c r="H3" s="39"/>
      <c r="I3" s="39"/>
      <c r="J3" s="39"/>
      <c r="K3" s="39"/>
      <c r="L3" s="39"/>
      <c r="M3" s="39"/>
      <c r="N3" s="39"/>
      <c r="O3" s="39"/>
      <c r="P3" s="39"/>
      <c r="Q3" s="39"/>
      <c r="R3" s="53"/>
      <c r="S3" s="39"/>
      <c r="T3" s="39"/>
      <c r="U3" s="39"/>
      <c r="V3" s="39"/>
      <c r="W3" s="39"/>
      <c r="X3" s="39"/>
      <c r="Y3" s="39"/>
      <c r="Z3" s="39"/>
      <c r="AA3" s="39"/>
      <c r="AB3" s="39"/>
      <c r="AC3" s="65"/>
      <c r="AD3" s="65"/>
      <c r="AE3" s="65" t="s">
        <v>325</v>
      </c>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row>
    <row r="4" spans="1:115" s="101" customFormat="1" ht="20.399999999999999" customHeight="1" x14ac:dyDescent="0.3">
      <c r="A4" s="40"/>
      <c r="B4" s="39"/>
      <c r="C4" s="39"/>
      <c r="D4" s="39"/>
      <c r="E4" s="39"/>
      <c r="F4" s="39"/>
      <c r="G4" s="39"/>
      <c r="H4" s="39"/>
      <c r="I4" s="39"/>
      <c r="J4" s="39"/>
      <c r="K4" s="39"/>
      <c r="L4" s="39"/>
      <c r="M4" s="39"/>
      <c r="N4" s="39"/>
      <c r="O4" s="39"/>
      <c r="P4" s="39"/>
      <c r="Q4" s="39"/>
      <c r="R4" s="53"/>
      <c r="S4" s="39"/>
      <c r="T4" s="39"/>
      <c r="U4" s="39"/>
      <c r="V4" s="39"/>
      <c r="W4" s="39"/>
      <c r="X4" s="39"/>
      <c r="Y4" s="39"/>
      <c r="Z4" s="39"/>
      <c r="AA4" s="39"/>
      <c r="AB4" s="39"/>
      <c r="AC4" s="65"/>
      <c r="AD4" s="65"/>
      <c r="AE4" s="65" t="s">
        <v>326</v>
      </c>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row>
    <row r="5" spans="1:115" s="101" customFormat="1" ht="20.399999999999999" customHeight="1" x14ac:dyDescent="0.3">
      <c r="A5" s="347" t="s">
        <v>322</v>
      </c>
      <c r="B5" s="347"/>
      <c r="C5" s="91"/>
      <c r="D5" s="80"/>
      <c r="E5" s="39"/>
      <c r="F5" s="39"/>
      <c r="G5" s="39"/>
      <c r="H5" s="39"/>
      <c r="I5" s="39"/>
      <c r="J5" s="39"/>
      <c r="K5" s="39"/>
      <c r="L5" s="39"/>
      <c r="M5" s="39"/>
      <c r="N5" s="39"/>
      <c r="O5" s="39"/>
      <c r="P5" s="39"/>
      <c r="Q5" s="39"/>
      <c r="R5" s="53"/>
      <c r="S5" s="39"/>
      <c r="T5" s="39"/>
      <c r="U5" s="39"/>
      <c r="V5" s="39"/>
      <c r="W5" s="39"/>
      <c r="X5" s="39"/>
      <c r="Y5" s="39"/>
      <c r="Z5" s="39"/>
      <c r="AA5" s="39"/>
      <c r="AB5" s="39"/>
      <c r="AC5" s="65"/>
      <c r="AD5" s="65"/>
      <c r="AE5" s="65" t="s">
        <v>327</v>
      </c>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row>
    <row r="6" spans="1:115" s="101" customFormat="1" ht="43.8" customHeight="1" x14ac:dyDescent="0.3">
      <c r="A6" s="307" t="s">
        <v>153</v>
      </c>
      <c r="B6" s="307"/>
      <c r="C6" s="307"/>
      <c r="D6" s="307"/>
      <c r="E6" s="65"/>
      <c r="F6" s="65"/>
      <c r="G6" s="65"/>
      <c r="H6" s="65"/>
      <c r="I6" s="65"/>
      <c r="J6" s="65"/>
      <c r="K6" s="65"/>
      <c r="L6" s="65"/>
      <c r="M6" s="65"/>
      <c r="N6" s="65"/>
      <c r="O6" s="65"/>
      <c r="P6" s="65"/>
      <c r="Q6" s="65"/>
      <c r="R6" s="43"/>
      <c r="S6" s="65"/>
      <c r="T6" s="65"/>
      <c r="U6" s="65"/>
      <c r="V6" s="65"/>
      <c r="W6" s="65"/>
      <c r="X6" s="65"/>
      <c r="Y6" s="65"/>
      <c r="Z6" s="65"/>
      <c r="AA6" s="65"/>
      <c r="AB6" s="65"/>
      <c r="AC6" s="65"/>
      <c r="AD6" s="65"/>
      <c r="AE6" s="65" t="s">
        <v>328</v>
      </c>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row>
    <row r="7" spans="1:115" s="101" customFormat="1" ht="19.8" customHeight="1" x14ac:dyDescent="0.3">
      <c r="A7" s="92"/>
      <c r="B7" s="92"/>
      <c r="C7" s="92"/>
      <c r="D7" s="92"/>
      <c r="E7" s="65"/>
      <c r="F7" s="65"/>
      <c r="G7" s="65"/>
      <c r="H7" s="65"/>
      <c r="I7" s="65"/>
      <c r="J7" s="65"/>
      <c r="K7" s="65"/>
      <c r="L7" s="65"/>
      <c r="M7" s="65"/>
      <c r="N7" s="65"/>
      <c r="O7" s="65"/>
      <c r="P7" s="65"/>
      <c r="Q7" s="65"/>
      <c r="R7" s="43"/>
      <c r="S7" s="65"/>
      <c r="T7" s="65"/>
      <c r="U7" s="65"/>
      <c r="V7" s="65"/>
      <c r="W7" s="65"/>
      <c r="X7" s="65"/>
      <c r="Y7" s="65"/>
      <c r="Z7" s="65"/>
      <c r="AA7" s="65"/>
      <c r="AB7" s="65"/>
      <c r="AC7" s="65"/>
      <c r="AD7" s="65"/>
      <c r="AE7" s="65" t="s">
        <v>329</v>
      </c>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row>
    <row r="8" spans="1:115" s="8" customFormat="1" ht="19.8" customHeight="1" x14ac:dyDescent="0.3">
      <c r="A8" s="85" t="s">
        <v>318</v>
      </c>
      <c r="B8" s="346"/>
      <c r="C8" s="346"/>
      <c r="D8" s="92"/>
      <c r="E8" s="65"/>
      <c r="F8" s="65"/>
      <c r="G8" s="65"/>
      <c r="H8" s="65"/>
      <c r="I8" s="65"/>
      <c r="J8" s="65"/>
      <c r="K8" s="65"/>
      <c r="L8" s="65"/>
      <c r="M8" s="65"/>
      <c r="N8" s="65"/>
      <c r="O8" s="65"/>
      <c r="P8" s="65"/>
      <c r="Q8" s="65"/>
      <c r="R8" s="43"/>
      <c r="S8" s="65"/>
      <c r="T8" s="65"/>
      <c r="U8" s="65"/>
      <c r="V8" s="65"/>
      <c r="W8" s="65"/>
      <c r="X8" s="65"/>
      <c r="Y8" s="65"/>
      <c r="Z8" s="65"/>
      <c r="AA8" s="65"/>
      <c r="AB8" s="65"/>
      <c r="AC8" s="65"/>
      <c r="AD8" s="65"/>
      <c r="AE8" s="65" t="s">
        <v>330</v>
      </c>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row>
    <row r="9" spans="1:115" s="117" customFormat="1" ht="21" customHeight="1" x14ac:dyDescent="0.3">
      <c r="A9" s="15"/>
      <c r="B9" s="15"/>
      <c r="C9" s="15"/>
      <c r="D9" s="15"/>
      <c r="E9" s="15"/>
      <c r="F9" s="15"/>
      <c r="G9" s="15"/>
      <c r="H9" s="15"/>
      <c r="I9" s="15"/>
      <c r="J9" s="15"/>
      <c r="K9" s="342" t="s">
        <v>538</v>
      </c>
      <c r="L9" s="342"/>
      <c r="M9" s="342"/>
      <c r="N9" s="342"/>
      <c r="O9" s="342"/>
      <c r="P9" s="342"/>
      <c r="Q9" s="342"/>
      <c r="R9" s="129"/>
      <c r="S9" s="342" t="s">
        <v>408</v>
      </c>
      <c r="T9" s="342"/>
      <c r="U9" s="342"/>
      <c r="V9" s="342"/>
      <c r="W9" s="342"/>
      <c r="X9" s="342"/>
      <c r="Y9" s="342"/>
      <c r="Z9" s="15"/>
      <c r="AA9" s="15"/>
      <c r="AB9" s="15"/>
      <c r="AC9" s="15"/>
      <c r="AD9" s="15"/>
      <c r="AE9" s="65" t="s">
        <v>511</v>
      </c>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row>
    <row r="10" spans="1:115" s="12" customFormat="1" ht="57.6" x14ac:dyDescent="0.3">
      <c r="A10" s="205" t="s">
        <v>334</v>
      </c>
      <c r="B10" s="205" t="s">
        <v>335</v>
      </c>
      <c r="C10" s="205" t="s">
        <v>523</v>
      </c>
      <c r="D10" s="205" t="s">
        <v>525</v>
      </c>
      <c r="E10" s="205" t="s">
        <v>526</v>
      </c>
      <c r="F10" s="205" t="s">
        <v>406</v>
      </c>
      <c r="G10" s="205" t="s">
        <v>527</v>
      </c>
      <c r="H10" s="205" t="s">
        <v>528</v>
      </c>
      <c r="I10" s="205" t="s">
        <v>339</v>
      </c>
      <c r="J10" s="205"/>
      <c r="K10" s="205" t="s">
        <v>525</v>
      </c>
      <c r="L10" s="205" t="s">
        <v>526</v>
      </c>
      <c r="M10" s="205" t="s">
        <v>406</v>
      </c>
      <c r="N10" s="205" t="s">
        <v>527</v>
      </c>
      <c r="O10" s="205" t="s">
        <v>528</v>
      </c>
      <c r="P10" s="205" t="s">
        <v>339</v>
      </c>
      <c r="Q10" s="205" t="s">
        <v>537</v>
      </c>
      <c r="R10" s="210"/>
      <c r="S10" s="205" t="s">
        <v>525</v>
      </c>
      <c r="T10" s="205" t="s">
        <v>526</v>
      </c>
      <c r="U10" s="205" t="s">
        <v>406</v>
      </c>
      <c r="V10" s="205" t="s">
        <v>527</v>
      </c>
      <c r="W10" s="205" t="s">
        <v>528</v>
      </c>
      <c r="X10" s="205" t="s">
        <v>339</v>
      </c>
      <c r="Y10" s="205" t="s">
        <v>337</v>
      </c>
      <c r="Z10" s="205" t="s">
        <v>338</v>
      </c>
      <c r="AA10" s="16"/>
      <c r="AB10" s="16"/>
      <c r="AC10" s="16"/>
      <c r="AD10" s="16"/>
      <c r="AE10" s="16" t="s">
        <v>512</v>
      </c>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row>
    <row r="11" spans="1:115" ht="18.600000000000001" customHeight="1" x14ac:dyDescent="0.3">
      <c r="A11" s="201">
        <f>'9 Unit Mix'!A9</f>
        <v>0</v>
      </c>
      <c r="B11" s="201">
        <f>'9 Unit Mix'!B9</f>
        <v>0</v>
      </c>
      <c r="C11" s="201">
        <f>'9 Unit Mix'!C9</f>
        <v>0</v>
      </c>
      <c r="D11" s="201">
        <f>'9 Unit Mix'!G9</f>
        <v>0</v>
      </c>
      <c r="E11" s="201">
        <f>'9 Unit Mix'!H9</f>
        <v>0</v>
      </c>
      <c r="F11" s="201">
        <f>'9 Unit Mix'!I9</f>
        <v>0</v>
      </c>
      <c r="G11" s="201">
        <f>'9 Unit Mix'!J9</f>
        <v>0</v>
      </c>
      <c r="H11" s="201">
        <f>'9 Unit Mix'!K9</f>
        <v>0</v>
      </c>
      <c r="I11" s="201">
        <f>'9 Unit Mix'!L9</f>
        <v>0</v>
      </c>
      <c r="J11" s="201"/>
      <c r="K11" s="177">
        <v>0</v>
      </c>
      <c r="L11" s="177">
        <v>0</v>
      </c>
      <c r="M11" s="177">
        <v>0</v>
      </c>
      <c r="N11" s="177">
        <v>0</v>
      </c>
      <c r="O11" s="177">
        <v>0</v>
      </c>
      <c r="P11" s="177">
        <v>0</v>
      </c>
      <c r="Q11" s="177">
        <v>0</v>
      </c>
      <c r="R11" s="206"/>
      <c r="S11" s="136">
        <f>D11*(K11-$Q11)</f>
        <v>0</v>
      </c>
      <c r="T11" s="136">
        <f t="shared" ref="T11:X11" si="0">E11*(L11-$Q11)</f>
        <v>0</v>
      </c>
      <c r="U11" s="136">
        <f t="shared" si="0"/>
        <v>0</v>
      </c>
      <c r="V11" s="136">
        <f t="shared" si="0"/>
        <v>0</v>
      </c>
      <c r="W11" s="136">
        <f t="shared" si="0"/>
        <v>0</v>
      </c>
      <c r="X11" s="136">
        <f t="shared" si="0"/>
        <v>0</v>
      </c>
      <c r="Y11" s="136">
        <f>SUM(S11:X11)</f>
        <v>0</v>
      </c>
      <c r="Z11" s="136">
        <f>Y11*12</f>
        <v>0</v>
      </c>
      <c r="AE11" s="65" t="s">
        <v>331</v>
      </c>
    </row>
    <row r="12" spans="1:115" ht="18.600000000000001" customHeight="1" x14ac:dyDescent="0.3">
      <c r="A12" s="201">
        <f>'9 Unit Mix'!A10</f>
        <v>0</v>
      </c>
      <c r="B12" s="201">
        <f>'9 Unit Mix'!B10</f>
        <v>0</v>
      </c>
      <c r="C12" s="201">
        <f>'9 Unit Mix'!C10</f>
        <v>0</v>
      </c>
      <c r="D12" s="201">
        <f>'9 Unit Mix'!G10</f>
        <v>0</v>
      </c>
      <c r="E12" s="201">
        <f>'9 Unit Mix'!H10</f>
        <v>0</v>
      </c>
      <c r="F12" s="201">
        <f>'9 Unit Mix'!I10</f>
        <v>0</v>
      </c>
      <c r="G12" s="201">
        <f>'9 Unit Mix'!J10</f>
        <v>0</v>
      </c>
      <c r="H12" s="201">
        <f>'9 Unit Mix'!K10</f>
        <v>0</v>
      </c>
      <c r="I12" s="201">
        <f>'9 Unit Mix'!L10</f>
        <v>0</v>
      </c>
      <c r="J12" s="201"/>
      <c r="K12" s="177">
        <v>0</v>
      </c>
      <c r="L12" s="177">
        <v>0</v>
      </c>
      <c r="M12" s="177">
        <v>0</v>
      </c>
      <c r="N12" s="177">
        <v>0</v>
      </c>
      <c r="O12" s="177">
        <v>0</v>
      </c>
      <c r="P12" s="177">
        <v>0</v>
      </c>
      <c r="Q12" s="177">
        <v>0</v>
      </c>
      <c r="R12" s="206"/>
      <c r="S12" s="136">
        <f t="shared" ref="S12:S29" si="1">D12*(K12-$Q12)</f>
        <v>0</v>
      </c>
      <c r="T12" s="136">
        <f t="shared" ref="T12:T29" si="2">E12*(L12-$Q12)</f>
        <v>0</v>
      </c>
      <c r="U12" s="136">
        <f t="shared" ref="U12:U29" si="3">F12*(M12-$Q12)</f>
        <v>0</v>
      </c>
      <c r="V12" s="136">
        <f t="shared" ref="V12:V29" si="4">G12*(N12-$Q12)</f>
        <v>0</v>
      </c>
      <c r="W12" s="136">
        <f t="shared" ref="W12:W29" si="5">H12*(O12-$Q12)</f>
        <v>0</v>
      </c>
      <c r="X12" s="136">
        <f t="shared" ref="X12:X29" si="6">I12*(P12-$Q12)</f>
        <v>0</v>
      </c>
      <c r="Y12" s="136">
        <f t="shared" ref="Y12:Y29" si="7">SUM(S12:X12)</f>
        <v>0</v>
      </c>
      <c r="Z12" s="136">
        <f t="shared" ref="Z12:Z30" si="8">Y12*12</f>
        <v>0</v>
      </c>
      <c r="AE12" s="65" t="s">
        <v>513</v>
      </c>
    </row>
    <row r="13" spans="1:115" ht="18.600000000000001" customHeight="1" x14ac:dyDescent="0.3">
      <c r="A13" s="201">
        <f>'9 Unit Mix'!A11</f>
        <v>0</v>
      </c>
      <c r="B13" s="201">
        <f>'9 Unit Mix'!B11</f>
        <v>0</v>
      </c>
      <c r="C13" s="201">
        <f>'9 Unit Mix'!C11</f>
        <v>0</v>
      </c>
      <c r="D13" s="201">
        <f>'9 Unit Mix'!G11</f>
        <v>0</v>
      </c>
      <c r="E13" s="201">
        <f>'9 Unit Mix'!H11</f>
        <v>0</v>
      </c>
      <c r="F13" s="201">
        <f>'9 Unit Mix'!I11</f>
        <v>0</v>
      </c>
      <c r="G13" s="201">
        <f>'9 Unit Mix'!J11</f>
        <v>0</v>
      </c>
      <c r="H13" s="201">
        <f>'9 Unit Mix'!K11</f>
        <v>0</v>
      </c>
      <c r="I13" s="201">
        <f>'9 Unit Mix'!L11</f>
        <v>0</v>
      </c>
      <c r="J13" s="201"/>
      <c r="K13" s="177">
        <v>0</v>
      </c>
      <c r="L13" s="177">
        <v>0</v>
      </c>
      <c r="M13" s="177">
        <v>0</v>
      </c>
      <c r="N13" s="177">
        <v>0</v>
      </c>
      <c r="O13" s="177">
        <v>0</v>
      </c>
      <c r="P13" s="177">
        <v>0</v>
      </c>
      <c r="Q13" s="177">
        <v>0</v>
      </c>
      <c r="R13" s="206"/>
      <c r="S13" s="136">
        <f t="shared" si="1"/>
        <v>0</v>
      </c>
      <c r="T13" s="136">
        <f t="shared" si="2"/>
        <v>0</v>
      </c>
      <c r="U13" s="136">
        <f t="shared" si="3"/>
        <v>0</v>
      </c>
      <c r="V13" s="136">
        <f t="shared" si="4"/>
        <v>0</v>
      </c>
      <c r="W13" s="136">
        <f t="shared" si="5"/>
        <v>0</v>
      </c>
      <c r="X13" s="136">
        <f t="shared" si="6"/>
        <v>0</v>
      </c>
      <c r="Y13" s="136">
        <f t="shared" si="7"/>
        <v>0</v>
      </c>
      <c r="Z13" s="136">
        <f t="shared" si="8"/>
        <v>0</v>
      </c>
      <c r="AE13" s="65" t="s">
        <v>514</v>
      </c>
    </row>
    <row r="14" spans="1:115" ht="18.600000000000001" customHeight="1" x14ac:dyDescent="0.3">
      <c r="A14" s="201">
        <f>'9 Unit Mix'!A12</f>
        <v>0</v>
      </c>
      <c r="B14" s="201">
        <f>'9 Unit Mix'!B12</f>
        <v>0</v>
      </c>
      <c r="C14" s="201">
        <f>'9 Unit Mix'!C12</f>
        <v>0</v>
      </c>
      <c r="D14" s="201">
        <f>'9 Unit Mix'!G12</f>
        <v>0</v>
      </c>
      <c r="E14" s="201">
        <f>'9 Unit Mix'!H12</f>
        <v>0</v>
      </c>
      <c r="F14" s="201">
        <f>'9 Unit Mix'!I12</f>
        <v>0</v>
      </c>
      <c r="G14" s="201">
        <f>'9 Unit Mix'!J12</f>
        <v>0</v>
      </c>
      <c r="H14" s="201">
        <f>'9 Unit Mix'!K12</f>
        <v>0</v>
      </c>
      <c r="I14" s="201">
        <f>'9 Unit Mix'!L12</f>
        <v>0</v>
      </c>
      <c r="J14" s="201"/>
      <c r="K14" s="177">
        <v>0</v>
      </c>
      <c r="L14" s="177">
        <v>0</v>
      </c>
      <c r="M14" s="177">
        <v>0</v>
      </c>
      <c r="N14" s="177">
        <v>0</v>
      </c>
      <c r="O14" s="177">
        <v>0</v>
      </c>
      <c r="P14" s="177">
        <v>0</v>
      </c>
      <c r="Q14" s="177">
        <v>0</v>
      </c>
      <c r="R14" s="206"/>
      <c r="S14" s="136">
        <f t="shared" si="1"/>
        <v>0</v>
      </c>
      <c r="T14" s="136">
        <f t="shared" si="2"/>
        <v>0</v>
      </c>
      <c r="U14" s="136">
        <f t="shared" si="3"/>
        <v>0</v>
      </c>
      <c r="V14" s="136">
        <f t="shared" si="4"/>
        <v>0</v>
      </c>
      <c r="W14" s="136">
        <f t="shared" si="5"/>
        <v>0</v>
      </c>
      <c r="X14" s="136">
        <f t="shared" si="6"/>
        <v>0</v>
      </c>
      <c r="Y14" s="136">
        <f t="shared" si="7"/>
        <v>0</v>
      </c>
      <c r="Z14" s="136">
        <f t="shared" si="8"/>
        <v>0</v>
      </c>
      <c r="AE14" s="65" t="s">
        <v>333</v>
      </c>
    </row>
    <row r="15" spans="1:115" ht="18.600000000000001" customHeight="1" x14ac:dyDescent="0.3">
      <c r="A15" s="201">
        <f>'9 Unit Mix'!A13</f>
        <v>0</v>
      </c>
      <c r="B15" s="201">
        <f>'9 Unit Mix'!B13</f>
        <v>0</v>
      </c>
      <c r="C15" s="201">
        <f>'9 Unit Mix'!C13</f>
        <v>0</v>
      </c>
      <c r="D15" s="201">
        <f>'9 Unit Mix'!G13</f>
        <v>0</v>
      </c>
      <c r="E15" s="201">
        <f>'9 Unit Mix'!H13</f>
        <v>0</v>
      </c>
      <c r="F15" s="201">
        <f>'9 Unit Mix'!I13</f>
        <v>0</v>
      </c>
      <c r="G15" s="201">
        <f>'9 Unit Mix'!J13</f>
        <v>0</v>
      </c>
      <c r="H15" s="201">
        <f>'9 Unit Mix'!K13</f>
        <v>0</v>
      </c>
      <c r="I15" s="201">
        <f>'9 Unit Mix'!L13</f>
        <v>0</v>
      </c>
      <c r="J15" s="201"/>
      <c r="K15" s="177">
        <v>0</v>
      </c>
      <c r="L15" s="177">
        <v>0</v>
      </c>
      <c r="M15" s="177">
        <v>0</v>
      </c>
      <c r="N15" s="177">
        <v>0</v>
      </c>
      <c r="O15" s="177">
        <v>0</v>
      </c>
      <c r="P15" s="177">
        <v>0</v>
      </c>
      <c r="Q15" s="177">
        <v>0</v>
      </c>
      <c r="R15" s="206"/>
      <c r="S15" s="136">
        <f t="shared" si="1"/>
        <v>0</v>
      </c>
      <c r="T15" s="136">
        <f t="shared" si="2"/>
        <v>0</v>
      </c>
      <c r="U15" s="136">
        <f t="shared" si="3"/>
        <v>0</v>
      </c>
      <c r="V15" s="136">
        <f t="shared" si="4"/>
        <v>0</v>
      </c>
      <c r="W15" s="136">
        <f t="shared" si="5"/>
        <v>0</v>
      </c>
      <c r="X15" s="136">
        <f t="shared" si="6"/>
        <v>0</v>
      </c>
      <c r="Y15" s="136">
        <f t="shared" si="7"/>
        <v>0</v>
      </c>
      <c r="Z15" s="136">
        <f t="shared" si="8"/>
        <v>0</v>
      </c>
      <c r="AE15" s="65" t="s">
        <v>332</v>
      </c>
    </row>
    <row r="16" spans="1:115" ht="18.600000000000001" customHeight="1" x14ac:dyDescent="0.3">
      <c r="A16" s="201">
        <f>'9 Unit Mix'!A14</f>
        <v>0</v>
      </c>
      <c r="B16" s="201">
        <f>'9 Unit Mix'!B14</f>
        <v>0</v>
      </c>
      <c r="C16" s="201">
        <f>'9 Unit Mix'!C14</f>
        <v>0</v>
      </c>
      <c r="D16" s="201">
        <f>'9 Unit Mix'!G14</f>
        <v>0</v>
      </c>
      <c r="E16" s="201">
        <f>'9 Unit Mix'!H14</f>
        <v>0</v>
      </c>
      <c r="F16" s="201">
        <f>'9 Unit Mix'!I14</f>
        <v>0</v>
      </c>
      <c r="G16" s="201">
        <f>'9 Unit Mix'!J14</f>
        <v>0</v>
      </c>
      <c r="H16" s="201">
        <f>'9 Unit Mix'!K14</f>
        <v>0</v>
      </c>
      <c r="I16" s="201">
        <f>'9 Unit Mix'!L14</f>
        <v>0</v>
      </c>
      <c r="J16" s="201"/>
      <c r="K16" s="177">
        <v>0</v>
      </c>
      <c r="L16" s="177">
        <v>0</v>
      </c>
      <c r="M16" s="177">
        <v>0</v>
      </c>
      <c r="N16" s="177">
        <v>0</v>
      </c>
      <c r="O16" s="177">
        <v>0</v>
      </c>
      <c r="P16" s="177">
        <v>0</v>
      </c>
      <c r="Q16" s="177">
        <v>0</v>
      </c>
      <c r="R16" s="206"/>
      <c r="S16" s="136">
        <f t="shared" si="1"/>
        <v>0</v>
      </c>
      <c r="T16" s="136">
        <f t="shared" si="2"/>
        <v>0</v>
      </c>
      <c r="U16" s="136">
        <f t="shared" si="3"/>
        <v>0</v>
      </c>
      <c r="V16" s="136">
        <f t="shared" si="4"/>
        <v>0</v>
      </c>
      <c r="W16" s="136">
        <f t="shared" si="5"/>
        <v>0</v>
      </c>
      <c r="X16" s="136">
        <f t="shared" si="6"/>
        <v>0</v>
      </c>
      <c r="Y16" s="136">
        <f t="shared" si="7"/>
        <v>0</v>
      </c>
      <c r="Z16" s="136">
        <f t="shared" si="8"/>
        <v>0</v>
      </c>
      <c r="AE16" s="65" t="s">
        <v>515</v>
      </c>
    </row>
    <row r="17" spans="1:115" ht="18.600000000000001" customHeight="1" x14ac:dyDescent="0.3">
      <c r="A17" s="201">
        <f>'9 Unit Mix'!A15</f>
        <v>0</v>
      </c>
      <c r="B17" s="201">
        <f>'9 Unit Mix'!B15</f>
        <v>0</v>
      </c>
      <c r="C17" s="201">
        <f>'9 Unit Mix'!C15</f>
        <v>0</v>
      </c>
      <c r="D17" s="201">
        <f>'9 Unit Mix'!G15</f>
        <v>0</v>
      </c>
      <c r="E17" s="201">
        <f>'9 Unit Mix'!H15</f>
        <v>0</v>
      </c>
      <c r="F17" s="201">
        <f>'9 Unit Mix'!I15</f>
        <v>0</v>
      </c>
      <c r="G17" s="201">
        <f>'9 Unit Mix'!J15</f>
        <v>0</v>
      </c>
      <c r="H17" s="201">
        <f>'9 Unit Mix'!K15</f>
        <v>0</v>
      </c>
      <c r="I17" s="201">
        <f>'9 Unit Mix'!L15</f>
        <v>0</v>
      </c>
      <c r="J17" s="201"/>
      <c r="K17" s="177">
        <v>0</v>
      </c>
      <c r="L17" s="177">
        <v>0</v>
      </c>
      <c r="M17" s="177">
        <v>0</v>
      </c>
      <c r="N17" s="177">
        <v>0</v>
      </c>
      <c r="O17" s="177">
        <v>0</v>
      </c>
      <c r="P17" s="177">
        <v>0</v>
      </c>
      <c r="Q17" s="177">
        <v>0</v>
      </c>
      <c r="R17" s="206"/>
      <c r="S17" s="136">
        <f t="shared" si="1"/>
        <v>0</v>
      </c>
      <c r="T17" s="136">
        <f t="shared" si="2"/>
        <v>0</v>
      </c>
      <c r="U17" s="136">
        <f t="shared" si="3"/>
        <v>0</v>
      </c>
      <c r="V17" s="136">
        <f t="shared" si="4"/>
        <v>0</v>
      </c>
      <c r="W17" s="136">
        <f t="shared" si="5"/>
        <v>0</v>
      </c>
      <c r="X17" s="136">
        <f t="shared" si="6"/>
        <v>0</v>
      </c>
      <c r="Y17" s="136">
        <f t="shared" si="7"/>
        <v>0</v>
      </c>
      <c r="Z17" s="136">
        <f t="shared" si="8"/>
        <v>0</v>
      </c>
    </row>
    <row r="18" spans="1:115" ht="18.600000000000001" customHeight="1" x14ac:dyDescent="0.3">
      <c r="A18" s="201">
        <f>'9 Unit Mix'!A16</f>
        <v>0</v>
      </c>
      <c r="B18" s="201">
        <f>'9 Unit Mix'!B16</f>
        <v>0</v>
      </c>
      <c r="C18" s="201">
        <f>'9 Unit Mix'!C16</f>
        <v>0</v>
      </c>
      <c r="D18" s="201">
        <f>'9 Unit Mix'!G16</f>
        <v>0</v>
      </c>
      <c r="E18" s="201">
        <f>'9 Unit Mix'!H16</f>
        <v>0</v>
      </c>
      <c r="F18" s="201">
        <f>'9 Unit Mix'!I16</f>
        <v>0</v>
      </c>
      <c r="G18" s="201">
        <f>'9 Unit Mix'!J16</f>
        <v>0</v>
      </c>
      <c r="H18" s="201">
        <f>'9 Unit Mix'!K16</f>
        <v>0</v>
      </c>
      <c r="I18" s="201">
        <f>'9 Unit Mix'!L16</f>
        <v>0</v>
      </c>
      <c r="J18" s="201"/>
      <c r="K18" s="177">
        <v>0</v>
      </c>
      <c r="L18" s="177">
        <v>0</v>
      </c>
      <c r="M18" s="177">
        <v>0</v>
      </c>
      <c r="N18" s="177">
        <v>0</v>
      </c>
      <c r="O18" s="177">
        <v>0</v>
      </c>
      <c r="P18" s="177">
        <v>0</v>
      </c>
      <c r="Q18" s="177">
        <v>0</v>
      </c>
      <c r="R18" s="206"/>
      <c r="S18" s="136">
        <f t="shared" si="1"/>
        <v>0</v>
      </c>
      <c r="T18" s="136">
        <f t="shared" si="2"/>
        <v>0</v>
      </c>
      <c r="U18" s="136">
        <f t="shared" si="3"/>
        <v>0</v>
      </c>
      <c r="V18" s="136">
        <f t="shared" si="4"/>
        <v>0</v>
      </c>
      <c r="W18" s="136">
        <f t="shared" si="5"/>
        <v>0</v>
      </c>
      <c r="X18" s="136">
        <f t="shared" si="6"/>
        <v>0</v>
      </c>
      <c r="Y18" s="136">
        <f t="shared" si="7"/>
        <v>0</v>
      </c>
      <c r="Z18" s="136">
        <f t="shared" si="8"/>
        <v>0</v>
      </c>
    </row>
    <row r="19" spans="1:115" ht="18.600000000000001" customHeight="1" x14ac:dyDescent="0.3">
      <c r="A19" s="201">
        <f>'9 Unit Mix'!A17</f>
        <v>0</v>
      </c>
      <c r="B19" s="201">
        <f>'9 Unit Mix'!B17</f>
        <v>0</v>
      </c>
      <c r="C19" s="201">
        <f>'9 Unit Mix'!C17</f>
        <v>0</v>
      </c>
      <c r="D19" s="201">
        <f>'9 Unit Mix'!G17</f>
        <v>0</v>
      </c>
      <c r="E19" s="201">
        <f>'9 Unit Mix'!H17</f>
        <v>0</v>
      </c>
      <c r="F19" s="201">
        <f>'9 Unit Mix'!I17</f>
        <v>0</v>
      </c>
      <c r="G19" s="201">
        <f>'9 Unit Mix'!J17</f>
        <v>0</v>
      </c>
      <c r="H19" s="201">
        <f>'9 Unit Mix'!K17</f>
        <v>0</v>
      </c>
      <c r="I19" s="201">
        <f>'9 Unit Mix'!L17</f>
        <v>0</v>
      </c>
      <c r="J19" s="201"/>
      <c r="K19" s="177">
        <v>0</v>
      </c>
      <c r="L19" s="177">
        <v>0</v>
      </c>
      <c r="M19" s="177">
        <v>0</v>
      </c>
      <c r="N19" s="177">
        <v>0</v>
      </c>
      <c r="O19" s="177">
        <v>0</v>
      </c>
      <c r="P19" s="177">
        <v>0</v>
      </c>
      <c r="Q19" s="177">
        <v>0</v>
      </c>
      <c r="R19" s="206"/>
      <c r="S19" s="136">
        <f t="shared" si="1"/>
        <v>0</v>
      </c>
      <c r="T19" s="136">
        <f t="shared" si="2"/>
        <v>0</v>
      </c>
      <c r="U19" s="136">
        <f t="shared" si="3"/>
        <v>0</v>
      </c>
      <c r="V19" s="136">
        <f t="shared" si="4"/>
        <v>0</v>
      </c>
      <c r="W19" s="136">
        <f t="shared" si="5"/>
        <v>0</v>
      </c>
      <c r="X19" s="136">
        <f t="shared" si="6"/>
        <v>0</v>
      </c>
      <c r="Y19" s="136">
        <f t="shared" si="7"/>
        <v>0</v>
      </c>
      <c r="Z19" s="136">
        <f t="shared" si="8"/>
        <v>0</v>
      </c>
    </row>
    <row r="20" spans="1:115" ht="18.600000000000001" customHeight="1" x14ac:dyDescent="0.3">
      <c r="A20" s="201">
        <f>'9 Unit Mix'!A18</f>
        <v>0</v>
      </c>
      <c r="B20" s="201">
        <f>'9 Unit Mix'!B18</f>
        <v>0</v>
      </c>
      <c r="C20" s="201">
        <f>'9 Unit Mix'!C18</f>
        <v>0</v>
      </c>
      <c r="D20" s="201">
        <f>'9 Unit Mix'!G18</f>
        <v>0</v>
      </c>
      <c r="E20" s="201">
        <f>'9 Unit Mix'!H18</f>
        <v>0</v>
      </c>
      <c r="F20" s="201">
        <f>'9 Unit Mix'!I18</f>
        <v>0</v>
      </c>
      <c r="G20" s="201">
        <f>'9 Unit Mix'!J18</f>
        <v>0</v>
      </c>
      <c r="H20" s="201">
        <f>'9 Unit Mix'!K18</f>
        <v>0</v>
      </c>
      <c r="I20" s="201">
        <f>'9 Unit Mix'!L18</f>
        <v>0</v>
      </c>
      <c r="J20" s="201"/>
      <c r="K20" s="177">
        <v>0</v>
      </c>
      <c r="L20" s="177">
        <v>0</v>
      </c>
      <c r="M20" s="177">
        <v>0</v>
      </c>
      <c r="N20" s="177">
        <v>0</v>
      </c>
      <c r="O20" s="177">
        <v>0</v>
      </c>
      <c r="P20" s="177">
        <v>0</v>
      </c>
      <c r="Q20" s="177">
        <v>0</v>
      </c>
      <c r="R20" s="206"/>
      <c r="S20" s="136">
        <f t="shared" si="1"/>
        <v>0</v>
      </c>
      <c r="T20" s="136">
        <f t="shared" si="2"/>
        <v>0</v>
      </c>
      <c r="U20" s="136">
        <f t="shared" si="3"/>
        <v>0</v>
      </c>
      <c r="V20" s="136">
        <f t="shared" si="4"/>
        <v>0</v>
      </c>
      <c r="W20" s="136">
        <f t="shared" si="5"/>
        <v>0</v>
      </c>
      <c r="X20" s="136">
        <f t="shared" si="6"/>
        <v>0</v>
      </c>
      <c r="Y20" s="136">
        <f t="shared" si="7"/>
        <v>0</v>
      </c>
      <c r="Z20" s="136">
        <f t="shared" si="8"/>
        <v>0</v>
      </c>
    </row>
    <row r="21" spans="1:115" ht="18.600000000000001" customHeight="1" x14ac:dyDescent="0.3">
      <c r="A21" s="201">
        <f>'9 Unit Mix'!A19</f>
        <v>0</v>
      </c>
      <c r="B21" s="201">
        <f>'9 Unit Mix'!B19</f>
        <v>0</v>
      </c>
      <c r="C21" s="201">
        <f>'9 Unit Mix'!C19</f>
        <v>0</v>
      </c>
      <c r="D21" s="201">
        <f>'9 Unit Mix'!G19</f>
        <v>0</v>
      </c>
      <c r="E21" s="201">
        <f>'9 Unit Mix'!H19</f>
        <v>0</v>
      </c>
      <c r="F21" s="201">
        <f>'9 Unit Mix'!I19</f>
        <v>0</v>
      </c>
      <c r="G21" s="201">
        <f>'9 Unit Mix'!J19</f>
        <v>0</v>
      </c>
      <c r="H21" s="201">
        <f>'9 Unit Mix'!K19</f>
        <v>0</v>
      </c>
      <c r="I21" s="201">
        <f>'9 Unit Mix'!L19</f>
        <v>0</v>
      </c>
      <c r="J21" s="201"/>
      <c r="K21" s="177">
        <v>0</v>
      </c>
      <c r="L21" s="177">
        <v>0</v>
      </c>
      <c r="M21" s="177">
        <v>0</v>
      </c>
      <c r="N21" s="177">
        <v>0</v>
      </c>
      <c r="O21" s="177">
        <v>0</v>
      </c>
      <c r="P21" s="177">
        <v>0</v>
      </c>
      <c r="Q21" s="177">
        <v>0</v>
      </c>
      <c r="R21" s="206"/>
      <c r="S21" s="136">
        <f t="shared" si="1"/>
        <v>0</v>
      </c>
      <c r="T21" s="136">
        <f t="shared" si="2"/>
        <v>0</v>
      </c>
      <c r="U21" s="136">
        <f t="shared" si="3"/>
        <v>0</v>
      </c>
      <c r="V21" s="136">
        <f t="shared" si="4"/>
        <v>0</v>
      </c>
      <c r="W21" s="136">
        <f t="shared" si="5"/>
        <v>0</v>
      </c>
      <c r="X21" s="136">
        <f t="shared" si="6"/>
        <v>0</v>
      </c>
      <c r="Y21" s="136">
        <f t="shared" si="7"/>
        <v>0</v>
      </c>
      <c r="Z21" s="136">
        <f t="shared" si="8"/>
        <v>0</v>
      </c>
    </row>
    <row r="22" spans="1:115" ht="18.600000000000001" customHeight="1" x14ac:dyDescent="0.3">
      <c r="A22" s="201">
        <f>'9 Unit Mix'!A20</f>
        <v>0</v>
      </c>
      <c r="B22" s="201">
        <f>'9 Unit Mix'!B20</f>
        <v>0</v>
      </c>
      <c r="C22" s="201">
        <f>'9 Unit Mix'!C20</f>
        <v>0</v>
      </c>
      <c r="D22" s="201">
        <f>'9 Unit Mix'!G20</f>
        <v>0</v>
      </c>
      <c r="E22" s="201">
        <f>'9 Unit Mix'!H20</f>
        <v>0</v>
      </c>
      <c r="F22" s="201">
        <f>'9 Unit Mix'!I20</f>
        <v>0</v>
      </c>
      <c r="G22" s="201">
        <f>'9 Unit Mix'!J20</f>
        <v>0</v>
      </c>
      <c r="H22" s="201">
        <f>'9 Unit Mix'!K20</f>
        <v>0</v>
      </c>
      <c r="I22" s="201">
        <f>'9 Unit Mix'!L20</f>
        <v>0</v>
      </c>
      <c r="J22" s="201"/>
      <c r="K22" s="177">
        <v>0</v>
      </c>
      <c r="L22" s="177">
        <v>0</v>
      </c>
      <c r="M22" s="177">
        <v>0</v>
      </c>
      <c r="N22" s="177">
        <v>0</v>
      </c>
      <c r="O22" s="177">
        <v>0</v>
      </c>
      <c r="P22" s="177">
        <v>0</v>
      </c>
      <c r="Q22" s="177">
        <v>0</v>
      </c>
      <c r="R22" s="206"/>
      <c r="S22" s="136">
        <f t="shared" si="1"/>
        <v>0</v>
      </c>
      <c r="T22" s="136">
        <f t="shared" si="2"/>
        <v>0</v>
      </c>
      <c r="U22" s="136">
        <f t="shared" si="3"/>
        <v>0</v>
      </c>
      <c r="V22" s="136">
        <f t="shared" si="4"/>
        <v>0</v>
      </c>
      <c r="W22" s="136">
        <f t="shared" si="5"/>
        <v>0</v>
      </c>
      <c r="X22" s="136">
        <f t="shared" si="6"/>
        <v>0</v>
      </c>
      <c r="Y22" s="136">
        <f t="shared" si="7"/>
        <v>0</v>
      </c>
      <c r="Z22" s="136">
        <f t="shared" si="8"/>
        <v>0</v>
      </c>
    </row>
    <row r="23" spans="1:115" ht="18.600000000000001" customHeight="1" x14ac:dyDescent="0.3">
      <c r="A23" s="201">
        <f>'9 Unit Mix'!A21</f>
        <v>0</v>
      </c>
      <c r="B23" s="201">
        <f>'9 Unit Mix'!B21</f>
        <v>0</v>
      </c>
      <c r="C23" s="201">
        <f>'9 Unit Mix'!C21</f>
        <v>0</v>
      </c>
      <c r="D23" s="201">
        <f>'9 Unit Mix'!G21</f>
        <v>0</v>
      </c>
      <c r="E23" s="201">
        <f>'9 Unit Mix'!H21</f>
        <v>0</v>
      </c>
      <c r="F23" s="201">
        <f>'9 Unit Mix'!I21</f>
        <v>0</v>
      </c>
      <c r="G23" s="201">
        <f>'9 Unit Mix'!J21</f>
        <v>0</v>
      </c>
      <c r="H23" s="201">
        <f>'9 Unit Mix'!K21</f>
        <v>0</v>
      </c>
      <c r="I23" s="201">
        <f>'9 Unit Mix'!L21</f>
        <v>0</v>
      </c>
      <c r="J23" s="201"/>
      <c r="K23" s="177">
        <v>0</v>
      </c>
      <c r="L23" s="177">
        <v>0</v>
      </c>
      <c r="M23" s="177">
        <v>0</v>
      </c>
      <c r="N23" s="177">
        <v>0</v>
      </c>
      <c r="O23" s="177">
        <v>0</v>
      </c>
      <c r="P23" s="177">
        <v>0</v>
      </c>
      <c r="Q23" s="177">
        <v>0</v>
      </c>
      <c r="R23" s="206"/>
      <c r="S23" s="136">
        <f t="shared" si="1"/>
        <v>0</v>
      </c>
      <c r="T23" s="136">
        <f t="shared" si="2"/>
        <v>0</v>
      </c>
      <c r="U23" s="136">
        <f t="shared" si="3"/>
        <v>0</v>
      </c>
      <c r="V23" s="136">
        <f t="shared" si="4"/>
        <v>0</v>
      </c>
      <c r="W23" s="136">
        <f t="shared" si="5"/>
        <v>0</v>
      </c>
      <c r="X23" s="136">
        <f t="shared" si="6"/>
        <v>0</v>
      </c>
      <c r="Y23" s="136">
        <f t="shared" si="7"/>
        <v>0</v>
      </c>
      <c r="Z23" s="136">
        <f t="shared" si="8"/>
        <v>0</v>
      </c>
    </row>
    <row r="24" spans="1:115" ht="18.600000000000001" customHeight="1" x14ac:dyDescent="0.3">
      <c r="A24" s="201">
        <v>5</v>
      </c>
      <c r="B24" s="201">
        <f>'9 Unit Mix'!B22</f>
        <v>0</v>
      </c>
      <c r="C24" s="201">
        <f>'9 Unit Mix'!C22</f>
        <v>0</v>
      </c>
      <c r="D24" s="201">
        <f>'9 Unit Mix'!G22</f>
        <v>0</v>
      </c>
      <c r="E24" s="201">
        <f>'9 Unit Mix'!H22</f>
        <v>0</v>
      </c>
      <c r="F24" s="201">
        <f>'9 Unit Mix'!I22</f>
        <v>0</v>
      </c>
      <c r="G24" s="201">
        <f>'9 Unit Mix'!J22</f>
        <v>0</v>
      </c>
      <c r="H24" s="201">
        <f>'9 Unit Mix'!K22</f>
        <v>0</v>
      </c>
      <c r="I24" s="201">
        <f>'9 Unit Mix'!L22</f>
        <v>0</v>
      </c>
      <c r="J24" s="201"/>
      <c r="K24" s="177">
        <v>0</v>
      </c>
      <c r="L24" s="177">
        <v>0</v>
      </c>
      <c r="M24" s="177">
        <v>0</v>
      </c>
      <c r="N24" s="177">
        <v>0</v>
      </c>
      <c r="O24" s="177">
        <v>0</v>
      </c>
      <c r="P24" s="177">
        <v>0</v>
      </c>
      <c r="Q24" s="177">
        <v>0</v>
      </c>
      <c r="R24" s="206"/>
      <c r="S24" s="136">
        <f t="shared" si="1"/>
        <v>0</v>
      </c>
      <c r="T24" s="136">
        <f t="shared" si="2"/>
        <v>0</v>
      </c>
      <c r="U24" s="136">
        <f t="shared" si="3"/>
        <v>0</v>
      </c>
      <c r="V24" s="136">
        <f t="shared" si="4"/>
        <v>0</v>
      </c>
      <c r="W24" s="136">
        <f t="shared" si="5"/>
        <v>0</v>
      </c>
      <c r="X24" s="136">
        <f t="shared" si="6"/>
        <v>0</v>
      </c>
      <c r="Y24" s="136">
        <f t="shared" si="7"/>
        <v>0</v>
      </c>
      <c r="Z24" s="136">
        <f t="shared" si="8"/>
        <v>0</v>
      </c>
    </row>
    <row r="25" spans="1:115" ht="18.600000000000001" customHeight="1" x14ac:dyDescent="0.3">
      <c r="A25" s="201">
        <f>'9 Unit Mix'!A23</f>
        <v>0</v>
      </c>
      <c r="B25" s="201">
        <f>'9 Unit Mix'!B23</f>
        <v>0</v>
      </c>
      <c r="C25" s="201">
        <f>'9 Unit Mix'!C23</f>
        <v>0</v>
      </c>
      <c r="D25" s="201">
        <f>'9 Unit Mix'!G23</f>
        <v>0</v>
      </c>
      <c r="E25" s="201">
        <f>'9 Unit Mix'!H23</f>
        <v>0</v>
      </c>
      <c r="F25" s="201">
        <f>'9 Unit Mix'!I23</f>
        <v>0</v>
      </c>
      <c r="G25" s="201">
        <f>'9 Unit Mix'!J23</f>
        <v>0</v>
      </c>
      <c r="H25" s="201">
        <f>'9 Unit Mix'!K23</f>
        <v>0</v>
      </c>
      <c r="I25" s="201">
        <f>'9 Unit Mix'!L23</f>
        <v>0</v>
      </c>
      <c r="J25" s="201"/>
      <c r="K25" s="177">
        <v>0</v>
      </c>
      <c r="L25" s="177">
        <v>0</v>
      </c>
      <c r="M25" s="177">
        <v>0</v>
      </c>
      <c r="N25" s="177">
        <v>0</v>
      </c>
      <c r="O25" s="177">
        <v>0</v>
      </c>
      <c r="P25" s="177">
        <v>0</v>
      </c>
      <c r="Q25" s="177">
        <v>0</v>
      </c>
      <c r="R25" s="206"/>
      <c r="S25" s="136">
        <f t="shared" si="1"/>
        <v>0</v>
      </c>
      <c r="T25" s="136">
        <f t="shared" si="2"/>
        <v>0</v>
      </c>
      <c r="U25" s="136">
        <f t="shared" si="3"/>
        <v>0</v>
      </c>
      <c r="V25" s="136">
        <f t="shared" si="4"/>
        <v>0</v>
      </c>
      <c r="W25" s="136">
        <f t="shared" si="5"/>
        <v>0</v>
      </c>
      <c r="X25" s="136">
        <f t="shared" si="6"/>
        <v>0</v>
      </c>
      <c r="Y25" s="136">
        <f t="shared" si="7"/>
        <v>0</v>
      </c>
      <c r="Z25" s="136">
        <f t="shared" si="8"/>
        <v>0</v>
      </c>
    </row>
    <row r="26" spans="1:115" ht="18.600000000000001" customHeight="1" x14ac:dyDescent="0.3">
      <c r="A26" s="201">
        <f>'9 Unit Mix'!A24</f>
        <v>0</v>
      </c>
      <c r="B26" s="201">
        <f>'9 Unit Mix'!B24</f>
        <v>0</v>
      </c>
      <c r="C26" s="201">
        <f>'9 Unit Mix'!C24</f>
        <v>0</v>
      </c>
      <c r="D26" s="201">
        <f>'9 Unit Mix'!G24</f>
        <v>0</v>
      </c>
      <c r="E26" s="201">
        <f>'9 Unit Mix'!H24</f>
        <v>0</v>
      </c>
      <c r="F26" s="201">
        <f>'9 Unit Mix'!I24</f>
        <v>0</v>
      </c>
      <c r="G26" s="201">
        <f>'9 Unit Mix'!J24</f>
        <v>0</v>
      </c>
      <c r="H26" s="201">
        <f>'9 Unit Mix'!K24</f>
        <v>0</v>
      </c>
      <c r="I26" s="201">
        <f>'9 Unit Mix'!L24</f>
        <v>0</v>
      </c>
      <c r="J26" s="201"/>
      <c r="K26" s="177">
        <v>0</v>
      </c>
      <c r="L26" s="177">
        <v>0</v>
      </c>
      <c r="M26" s="177">
        <v>0</v>
      </c>
      <c r="N26" s="177">
        <v>0</v>
      </c>
      <c r="O26" s="177">
        <v>0</v>
      </c>
      <c r="P26" s="177">
        <v>0</v>
      </c>
      <c r="Q26" s="177">
        <v>0</v>
      </c>
      <c r="R26" s="206"/>
      <c r="S26" s="136">
        <f t="shared" si="1"/>
        <v>0</v>
      </c>
      <c r="T26" s="136">
        <f t="shared" si="2"/>
        <v>0</v>
      </c>
      <c r="U26" s="136">
        <f t="shared" si="3"/>
        <v>0</v>
      </c>
      <c r="V26" s="136">
        <f t="shared" si="4"/>
        <v>0</v>
      </c>
      <c r="W26" s="136">
        <f t="shared" si="5"/>
        <v>0</v>
      </c>
      <c r="X26" s="136">
        <f t="shared" si="6"/>
        <v>0</v>
      </c>
      <c r="Y26" s="136">
        <f t="shared" si="7"/>
        <v>0</v>
      </c>
      <c r="Z26" s="136">
        <f t="shared" si="8"/>
        <v>0</v>
      </c>
    </row>
    <row r="27" spans="1:115" ht="18.600000000000001" customHeight="1" x14ac:dyDescent="0.3">
      <c r="A27" s="201">
        <f>'9 Unit Mix'!A25</f>
        <v>0</v>
      </c>
      <c r="B27" s="201">
        <f>'9 Unit Mix'!B25</f>
        <v>0</v>
      </c>
      <c r="C27" s="201">
        <f>'9 Unit Mix'!C25</f>
        <v>0</v>
      </c>
      <c r="D27" s="201">
        <f>'9 Unit Mix'!G25</f>
        <v>0</v>
      </c>
      <c r="E27" s="201">
        <f>'9 Unit Mix'!H25</f>
        <v>0</v>
      </c>
      <c r="F27" s="201">
        <f>'9 Unit Mix'!I25</f>
        <v>0</v>
      </c>
      <c r="G27" s="201">
        <f>'9 Unit Mix'!J25</f>
        <v>0</v>
      </c>
      <c r="H27" s="201">
        <f>'9 Unit Mix'!K25</f>
        <v>0</v>
      </c>
      <c r="I27" s="201">
        <f>'9 Unit Mix'!L25</f>
        <v>0</v>
      </c>
      <c r="J27" s="201"/>
      <c r="K27" s="177">
        <v>0</v>
      </c>
      <c r="L27" s="177">
        <v>0</v>
      </c>
      <c r="M27" s="177">
        <v>0</v>
      </c>
      <c r="N27" s="177">
        <v>0</v>
      </c>
      <c r="O27" s="177">
        <v>0</v>
      </c>
      <c r="P27" s="177">
        <v>0</v>
      </c>
      <c r="Q27" s="177">
        <v>0</v>
      </c>
      <c r="R27" s="206"/>
      <c r="S27" s="136">
        <f t="shared" si="1"/>
        <v>0</v>
      </c>
      <c r="T27" s="136">
        <f t="shared" si="2"/>
        <v>0</v>
      </c>
      <c r="U27" s="136">
        <f t="shared" si="3"/>
        <v>0</v>
      </c>
      <c r="V27" s="136">
        <f t="shared" si="4"/>
        <v>0</v>
      </c>
      <c r="W27" s="136">
        <f t="shared" si="5"/>
        <v>0</v>
      </c>
      <c r="X27" s="136">
        <f t="shared" si="6"/>
        <v>0</v>
      </c>
      <c r="Y27" s="136">
        <f t="shared" si="7"/>
        <v>0</v>
      </c>
      <c r="Z27" s="136">
        <f t="shared" si="8"/>
        <v>0</v>
      </c>
    </row>
    <row r="28" spans="1:115" ht="18.600000000000001" customHeight="1" x14ac:dyDescent="0.3">
      <c r="A28" s="201">
        <f>'9 Unit Mix'!A26</f>
        <v>0</v>
      </c>
      <c r="B28" s="201">
        <f>'9 Unit Mix'!B26</f>
        <v>0</v>
      </c>
      <c r="C28" s="201">
        <f>'9 Unit Mix'!C26</f>
        <v>0</v>
      </c>
      <c r="D28" s="201">
        <f>'9 Unit Mix'!G26</f>
        <v>0</v>
      </c>
      <c r="E28" s="201">
        <f>'9 Unit Mix'!H26</f>
        <v>0</v>
      </c>
      <c r="F28" s="201">
        <f>'9 Unit Mix'!I26</f>
        <v>0</v>
      </c>
      <c r="G28" s="201">
        <f>'9 Unit Mix'!J26</f>
        <v>0</v>
      </c>
      <c r="H28" s="201">
        <f>'9 Unit Mix'!K26</f>
        <v>0</v>
      </c>
      <c r="I28" s="201">
        <f>'9 Unit Mix'!L26</f>
        <v>0</v>
      </c>
      <c r="J28" s="201"/>
      <c r="K28" s="177">
        <v>0</v>
      </c>
      <c r="L28" s="177">
        <v>0</v>
      </c>
      <c r="M28" s="177">
        <v>0</v>
      </c>
      <c r="N28" s="177">
        <v>0</v>
      </c>
      <c r="O28" s="177">
        <v>0</v>
      </c>
      <c r="P28" s="177">
        <v>0</v>
      </c>
      <c r="Q28" s="177">
        <v>0</v>
      </c>
      <c r="R28" s="206"/>
      <c r="S28" s="136">
        <f t="shared" si="1"/>
        <v>0</v>
      </c>
      <c r="T28" s="136">
        <f t="shared" si="2"/>
        <v>0</v>
      </c>
      <c r="U28" s="136">
        <f t="shared" si="3"/>
        <v>0</v>
      </c>
      <c r="V28" s="136">
        <f t="shared" si="4"/>
        <v>0</v>
      </c>
      <c r="W28" s="136">
        <f t="shared" si="5"/>
        <v>0</v>
      </c>
      <c r="X28" s="136">
        <f t="shared" si="6"/>
        <v>0</v>
      </c>
      <c r="Y28" s="136">
        <f t="shared" si="7"/>
        <v>0</v>
      </c>
      <c r="Z28" s="136">
        <f t="shared" si="8"/>
        <v>0</v>
      </c>
    </row>
    <row r="29" spans="1:115" ht="18.600000000000001" customHeight="1" x14ac:dyDescent="0.3">
      <c r="A29" s="201">
        <f>'9 Unit Mix'!A27</f>
        <v>0</v>
      </c>
      <c r="B29" s="201">
        <f>'9 Unit Mix'!B27</f>
        <v>0</v>
      </c>
      <c r="C29" s="201">
        <f>'9 Unit Mix'!C27</f>
        <v>0</v>
      </c>
      <c r="D29" s="201">
        <f>'9 Unit Mix'!G27</f>
        <v>0</v>
      </c>
      <c r="E29" s="201">
        <f>'9 Unit Mix'!H27</f>
        <v>0</v>
      </c>
      <c r="F29" s="201">
        <f>'9 Unit Mix'!I27</f>
        <v>0</v>
      </c>
      <c r="G29" s="201">
        <f>'9 Unit Mix'!J27</f>
        <v>0</v>
      </c>
      <c r="H29" s="201">
        <f>'9 Unit Mix'!K27</f>
        <v>0</v>
      </c>
      <c r="I29" s="201">
        <f>'9 Unit Mix'!L27</f>
        <v>0</v>
      </c>
      <c r="J29" s="201"/>
      <c r="K29" s="177">
        <v>0</v>
      </c>
      <c r="L29" s="177">
        <v>0</v>
      </c>
      <c r="M29" s="177">
        <v>0</v>
      </c>
      <c r="N29" s="177">
        <v>0</v>
      </c>
      <c r="O29" s="177">
        <v>0</v>
      </c>
      <c r="P29" s="177">
        <v>0</v>
      </c>
      <c r="Q29" s="177">
        <v>0</v>
      </c>
      <c r="R29" s="206"/>
      <c r="S29" s="136">
        <f t="shared" si="1"/>
        <v>0</v>
      </c>
      <c r="T29" s="136">
        <f t="shared" si="2"/>
        <v>0</v>
      </c>
      <c r="U29" s="136">
        <f t="shared" si="3"/>
        <v>0</v>
      </c>
      <c r="V29" s="136">
        <f t="shared" si="4"/>
        <v>0</v>
      </c>
      <c r="W29" s="136">
        <f t="shared" si="5"/>
        <v>0</v>
      </c>
      <c r="X29" s="136">
        <f t="shared" si="6"/>
        <v>0</v>
      </c>
      <c r="Y29" s="136">
        <f t="shared" si="7"/>
        <v>0</v>
      </c>
      <c r="Z29" s="136">
        <f t="shared" si="8"/>
        <v>0</v>
      </c>
    </row>
    <row r="30" spans="1:115" ht="18.600000000000001" customHeight="1" x14ac:dyDescent="0.3">
      <c r="A30" s="201">
        <f>'9 Unit Mix'!A28</f>
        <v>0</v>
      </c>
      <c r="B30" s="201">
        <f>'9 Unit Mix'!B28</f>
        <v>0</v>
      </c>
      <c r="C30" s="201">
        <f>'9 Unit Mix'!C28</f>
        <v>0</v>
      </c>
      <c r="D30" s="201">
        <f>'9 Unit Mix'!G28</f>
        <v>0</v>
      </c>
      <c r="E30" s="201">
        <f>'9 Unit Mix'!H28</f>
        <v>0</v>
      </c>
      <c r="F30" s="201">
        <f>'9 Unit Mix'!I28</f>
        <v>0</v>
      </c>
      <c r="G30" s="201">
        <f>'9 Unit Mix'!J28</f>
        <v>0</v>
      </c>
      <c r="H30" s="201">
        <f>'9 Unit Mix'!K28</f>
        <v>0</v>
      </c>
      <c r="I30" s="201">
        <f>'9 Unit Mix'!L28</f>
        <v>0</v>
      </c>
      <c r="J30" s="201"/>
      <c r="K30" s="177">
        <v>0</v>
      </c>
      <c r="L30" s="177">
        <v>0</v>
      </c>
      <c r="M30" s="177">
        <v>0</v>
      </c>
      <c r="N30" s="177">
        <v>0</v>
      </c>
      <c r="O30" s="177">
        <v>0</v>
      </c>
      <c r="P30" s="177">
        <v>0</v>
      </c>
      <c r="Q30" s="177">
        <v>0</v>
      </c>
      <c r="R30" s="206"/>
      <c r="S30" s="136">
        <f t="shared" ref="S30" si="9">D30*(K30-$Q30)</f>
        <v>0</v>
      </c>
      <c r="T30" s="136">
        <f t="shared" ref="T30" si="10">E30*(L30-$Q30)</f>
        <v>0</v>
      </c>
      <c r="U30" s="136">
        <f t="shared" ref="U30" si="11">F30*(M30-$Q30)</f>
        <v>0</v>
      </c>
      <c r="V30" s="136">
        <f t="shared" ref="V30" si="12">G30*(N30-$Q30)</f>
        <v>0</v>
      </c>
      <c r="W30" s="136">
        <f t="shared" ref="W30" si="13">H30*(O30-$Q30)</f>
        <v>0</v>
      </c>
      <c r="X30" s="136">
        <f t="shared" ref="X30" si="14">I30*(P30-$Q30)</f>
        <v>0</v>
      </c>
      <c r="Y30" s="136">
        <f t="shared" ref="Y30" si="15">SUM(S30:X30)</f>
        <v>0</v>
      </c>
      <c r="Z30" s="136">
        <f t="shared" si="8"/>
        <v>0</v>
      </c>
    </row>
    <row r="31" spans="1:115" s="117" customFormat="1" ht="21.6" customHeight="1" x14ac:dyDescent="0.3">
      <c r="A31" s="15"/>
      <c r="B31" s="15"/>
      <c r="C31" s="15"/>
      <c r="D31" s="15"/>
      <c r="E31" s="15"/>
      <c r="F31" s="15"/>
      <c r="G31" s="15"/>
      <c r="H31" s="15"/>
      <c r="I31" s="15"/>
      <c r="J31" s="15"/>
      <c r="K31" s="203"/>
      <c r="L31" s="15"/>
      <c r="M31" s="15"/>
      <c r="N31" s="15"/>
      <c r="O31" s="15"/>
      <c r="P31" s="15"/>
      <c r="Q31" s="15"/>
      <c r="R31" s="129"/>
      <c r="S31" s="15"/>
      <c r="T31" s="15"/>
      <c r="U31" s="15"/>
      <c r="V31" s="15"/>
      <c r="W31" s="15"/>
      <c r="X31" s="15"/>
      <c r="Y31" s="15"/>
      <c r="Z31" s="204">
        <f>SUM(Z11:Z29)</f>
        <v>0</v>
      </c>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row>
    <row r="32" spans="1:115" s="101" customFormat="1" ht="18" customHeight="1" x14ac:dyDescent="0.3">
      <c r="A32" s="58" t="s">
        <v>407</v>
      </c>
      <c r="B32" s="123"/>
      <c r="C32" s="123"/>
      <c r="D32" s="123"/>
      <c r="E32" s="123"/>
      <c r="F32" s="123"/>
      <c r="G32" s="123"/>
      <c r="H32" s="123"/>
      <c r="I32" s="123"/>
      <c r="J32" s="123"/>
      <c r="K32" s="15"/>
      <c r="L32" s="15"/>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row>
    <row r="33" spans="1:115" s="101" customFormat="1" ht="18" customHeight="1" x14ac:dyDescent="0.3">
      <c r="A33" s="123"/>
      <c r="B33" s="123"/>
      <c r="C33" s="123"/>
      <c r="D33" s="123"/>
      <c r="E33" s="123"/>
      <c r="F33" s="123"/>
      <c r="G33" s="123"/>
      <c r="H33" s="123"/>
      <c r="I33" s="123"/>
      <c r="J33" s="123"/>
      <c r="K33" s="15"/>
      <c r="L33" s="15"/>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row>
    <row r="34" spans="1:115" s="8" customFormat="1" ht="40.799999999999997" customHeight="1" x14ac:dyDescent="0.3">
      <c r="A34" s="298" t="s">
        <v>517</v>
      </c>
      <c r="B34" s="298"/>
      <c r="C34" s="298"/>
      <c r="D34" s="298"/>
      <c r="E34" s="344"/>
      <c r="F34" s="345"/>
      <c r="G34" s="345"/>
      <c r="H34" s="202"/>
      <c r="I34" s="202"/>
      <c r="J34" s="65"/>
      <c r="K34" s="15"/>
      <c r="L34" s="15"/>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row>
    <row r="35" spans="1:115" s="117" customFormat="1" hidden="1" x14ac:dyDescent="0.3">
      <c r="A35" s="15"/>
      <c r="B35" s="15"/>
      <c r="C35" s="15"/>
      <c r="D35" s="15"/>
      <c r="E35" s="15"/>
      <c r="F35" s="15" t="s">
        <v>367</v>
      </c>
      <c r="G35" s="15"/>
      <c r="H35" s="15"/>
      <c r="I35" s="15"/>
      <c r="J35" s="15"/>
      <c r="K35" s="15"/>
      <c r="L35" s="15"/>
      <c r="M35" s="15"/>
      <c r="N35" s="15"/>
      <c r="O35" s="15"/>
      <c r="P35" s="15"/>
      <c r="Q35" s="15"/>
      <c r="R35" s="129"/>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row>
    <row r="36" spans="1:115" s="117" customFormat="1" hidden="1" x14ac:dyDescent="0.3">
      <c r="A36" s="15"/>
      <c r="B36" s="15"/>
      <c r="C36" s="15"/>
      <c r="D36" s="15"/>
      <c r="E36" s="15"/>
      <c r="F36" s="15" t="s">
        <v>540</v>
      </c>
      <c r="G36" s="15"/>
      <c r="H36" s="15"/>
      <c r="I36" s="15"/>
      <c r="J36" s="15"/>
      <c r="K36" s="15"/>
      <c r="L36" s="15"/>
      <c r="M36" s="15"/>
      <c r="N36" s="15"/>
      <c r="O36" s="15"/>
      <c r="P36" s="15"/>
      <c r="Q36" s="15"/>
      <c r="R36" s="129"/>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row>
    <row r="37" spans="1:115" s="117" customFormat="1" hidden="1" x14ac:dyDescent="0.3">
      <c r="A37" s="15"/>
      <c r="B37" s="15"/>
      <c r="C37" s="15"/>
      <c r="D37" s="15"/>
      <c r="E37" s="15"/>
      <c r="F37" s="15" t="s">
        <v>520</v>
      </c>
      <c r="G37" s="15"/>
      <c r="H37" s="15"/>
      <c r="I37" s="15"/>
      <c r="J37" s="15"/>
      <c r="K37" s="15"/>
      <c r="L37" s="15"/>
      <c r="M37" s="15"/>
      <c r="N37" s="15"/>
      <c r="O37" s="15"/>
      <c r="P37" s="15"/>
      <c r="Q37" s="15"/>
      <c r="R37" s="129"/>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row>
    <row r="38" spans="1:115" s="117" customFormat="1" x14ac:dyDescent="0.3">
      <c r="A38" s="15"/>
      <c r="B38" s="15"/>
      <c r="C38" s="15"/>
      <c r="D38" s="15"/>
      <c r="E38" s="15"/>
      <c r="F38" s="15"/>
      <c r="G38" s="15"/>
      <c r="H38" s="15"/>
      <c r="I38" s="15"/>
      <c r="J38" s="15"/>
      <c r="K38" s="15"/>
      <c r="L38" s="15"/>
      <c r="M38" s="15"/>
      <c r="N38" s="15"/>
      <c r="O38" s="15"/>
      <c r="P38" s="15"/>
      <c r="Q38" s="15"/>
      <c r="R38" s="129"/>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row>
    <row r="39" spans="1:115" s="117" customFormat="1" x14ac:dyDescent="0.3">
      <c r="A39" s="15"/>
      <c r="B39" s="15"/>
      <c r="C39" s="15"/>
      <c r="D39" s="15"/>
      <c r="E39" s="15"/>
      <c r="F39" s="15"/>
      <c r="G39" s="15"/>
      <c r="H39" s="15"/>
      <c r="I39" s="15"/>
      <c r="J39" s="15"/>
      <c r="K39" s="15"/>
      <c r="L39" s="15"/>
      <c r="M39" s="15"/>
      <c r="N39" s="15"/>
      <c r="O39" s="15"/>
      <c r="P39" s="15"/>
      <c r="Q39" s="15"/>
      <c r="R39" s="129"/>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row>
    <row r="40" spans="1:115" s="117" customFormat="1" x14ac:dyDescent="0.3">
      <c r="A40" s="15"/>
      <c r="B40" s="15"/>
      <c r="C40" s="15"/>
      <c r="D40" s="15"/>
      <c r="E40" s="15"/>
      <c r="F40" s="15"/>
      <c r="G40" s="15"/>
      <c r="H40" s="15"/>
      <c r="I40" s="15"/>
      <c r="J40" s="15"/>
      <c r="K40" s="15"/>
      <c r="L40" s="15"/>
      <c r="M40" s="15"/>
      <c r="N40" s="15"/>
      <c r="O40" s="15"/>
      <c r="P40" s="15"/>
      <c r="Q40" s="15"/>
      <c r="R40" s="129"/>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row>
    <row r="41" spans="1:115" s="117" customFormat="1" x14ac:dyDescent="0.3">
      <c r="A41" s="15"/>
      <c r="B41" s="15"/>
      <c r="C41" s="15"/>
      <c r="D41" s="15"/>
      <c r="E41" s="15"/>
      <c r="F41" s="15"/>
      <c r="G41" s="15"/>
      <c r="H41" s="15"/>
      <c r="I41" s="15"/>
      <c r="J41" s="15"/>
      <c r="K41" s="15"/>
      <c r="L41" s="15"/>
      <c r="M41" s="15"/>
      <c r="N41" s="15"/>
      <c r="O41" s="15"/>
      <c r="P41" s="15"/>
      <c r="Q41" s="15"/>
      <c r="R41" s="129"/>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row>
    <row r="42" spans="1:115" s="117" customFormat="1" x14ac:dyDescent="0.3">
      <c r="A42" s="15"/>
      <c r="B42" s="15"/>
      <c r="C42" s="15"/>
      <c r="D42" s="15"/>
      <c r="E42" s="15"/>
      <c r="F42" s="15"/>
      <c r="G42" s="15"/>
      <c r="H42" s="15"/>
      <c r="I42" s="15"/>
      <c r="J42" s="15"/>
      <c r="K42" s="15"/>
      <c r="L42" s="15"/>
      <c r="M42" s="15"/>
      <c r="N42" s="15"/>
      <c r="O42" s="15"/>
      <c r="P42" s="15"/>
      <c r="Q42" s="15"/>
      <c r="R42" s="129"/>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row>
    <row r="43" spans="1:115" s="117" customFormat="1" x14ac:dyDescent="0.3">
      <c r="A43" s="15"/>
      <c r="B43" s="15"/>
      <c r="C43" s="15"/>
      <c r="D43" s="15"/>
      <c r="E43" s="15"/>
      <c r="F43" s="15"/>
      <c r="G43" s="15"/>
      <c r="H43" s="15"/>
      <c r="I43" s="15"/>
      <c r="J43" s="15"/>
      <c r="K43" s="15"/>
      <c r="L43" s="15"/>
      <c r="M43" s="15"/>
      <c r="N43" s="15"/>
      <c r="O43" s="15"/>
      <c r="P43" s="15"/>
      <c r="Q43" s="15"/>
      <c r="R43" s="129"/>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row>
    <row r="44" spans="1:115" s="117" customFormat="1" x14ac:dyDescent="0.3">
      <c r="A44" s="15"/>
      <c r="B44" s="15"/>
      <c r="C44" s="15"/>
      <c r="D44" s="15"/>
      <c r="E44" s="15"/>
      <c r="F44" s="15"/>
      <c r="G44" s="15"/>
      <c r="H44" s="15"/>
      <c r="I44" s="15"/>
      <c r="J44" s="15"/>
      <c r="K44" s="15"/>
      <c r="L44" s="15"/>
      <c r="M44" s="15"/>
      <c r="N44" s="15"/>
      <c r="O44" s="15"/>
      <c r="P44" s="15"/>
      <c r="Q44" s="15"/>
      <c r="R44" s="129"/>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row>
    <row r="45" spans="1:115" s="117" customFormat="1" x14ac:dyDescent="0.3">
      <c r="A45" s="15"/>
      <c r="B45" s="15"/>
      <c r="C45" s="15"/>
      <c r="D45" s="15"/>
      <c r="E45" s="15"/>
      <c r="F45" s="15"/>
      <c r="G45" s="15"/>
      <c r="H45" s="15"/>
      <c r="I45" s="15"/>
      <c r="J45" s="15"/>
      <c r="K45" s="15"/>
      <c r="L45" s="15"/>
      <c r="M45" s="15"/>
      <c r="N45" s="15"/>
      <c r="O45" s="15"/>
      <c r="P45" s="15"/>
      <c r="Q45" s="15"/>
      <c r="R45" s="129"/>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row>
    <row r="46" spans="1:115" s="117" customFormat="1" x14ac:dyDescent="0.3">
      <c r="A46" s="15"/>
      <c r="B46" s="15"/>
      <c r="C46" s="15"/>
      <c r="D46" s="15"/>
      <c r="E46" s="15"/>
      <c r="F46" s="15"/>
      <c r="G46" s="15"/>
      <c r="H46" s="15"/>
      <c r="I46" s="15"/>
      <c r="J46" s="15"/>
      <c r="K46" s="15"/>
      <c r="L46" s="15"/>
      <c r="M46" s="15"/>
      <c r="N46" s="15"/>
      <c r="O46" s="15"/>
      <c r="P46" s="15"/>
      <c r="Q46" s="15"/>
      <c r="R46" s="129"/>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row>
    <row r="47" spans="1:115" s="117" customFormat="1" x14ac:dyDescent="0.3">
      <c r="A47" s="15"/>
      <c r="B47" s="15"/>
      <c r="C47" s="15"/>
      <c r="D47" s="15"/>
      <c r="E47" s="15"/>
      <c r="F47" s="15"/>
      <c r="G47" s="15"/>
      <c r="H47" s="15"/>
      <c r="I47" s="15"/>
      <c r="J47" s="15"/>
      <c r="K47" s="15"/>
      <c r="L47" s="15"/>
      <c r="M47" s="15"/>
      <c r="N47" s="15"/>
      <c r="O47" s="15"/>
      <c r="P47" s="15"/>
      <c r="Q47" s="15"/>
      <c r="R47" s="129"/>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row>
    <row r="48" spans="1:115" s="117" customFormat="1" x14ac:dyDescent="0.3">
      <c r="A48" s="15"/>
      <c r="B48" s="15"/>
      <c r="C48" s="15"/>
      <c r="D48" s="15"/>
      <c r="E48" s="15"/>
      <c r="F48" s="15"/>
      <c r="G48" s="15"/>
      <c r="H48" s="15"/>
      <c r="I48" s="15"/>
      <c r="J48" s="15"/>
      <c r="K48" s="15"/>
      <c r="L48" s="15"/>
      <c r="M48" s="15"/>
      <c r="N48" s="15"/>
      <c r="O48" s="15"/>
      <c r="P48" s="15"/>
      <c r="Q48" s="15"/>
      <c r="R48" s="129"/>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row>
    <row r="49" spans="1:115" s="117" customFormat="1" x14ac:dyDescent="0.3">
      <c r="A49" s="15"/>
      <c r="B49" s="15"/>
      <c r="C49" s="15"/>
      <c r="D49" s="15"/>
      <c r="E49" s="15"/>
      <c r="F49" s="15"/>
      <c r="G49" s="15"/>
      <c r="H49" s="15"/>
      <c r="I49" s="15"/>
      <c r="J49" s="15"/>
      <c r="K49" s="15"/>
      <c r="L49" s="15"/>
      <c r="M49" s="15"/>
      <c r="N49" s="15"/>
      <c r="O49" s="15"/>
      <c r="P49" s="15"/>
      <c r="Q49" s="15"/>
      <c r="R49" s="129"/>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row>
    <row r="50" spans="1:115" s="117" customFormat="1" x14ac:dyDescent="0.3">
      <c r="A50" s="15"/>
      <c r="B50" s="15"/>
      <c r="C50" s="15"/>
      <c r="D50" s="15"/>
      <c r="E50" s="15"/>
      <c r="F50" s="15"/>
      <c r="G50" s="15"/>
      <c r="H50" s="15"/>
      <c r="I50" s="15"/>
      <c r="J50" s="15"/>
      <c r="K50" s="15"/>
      <c r="L50" s="15"/>
      <c r="M50" s="15"/>
      <c r="N50" s="15"/>
      <c r="O50" s="15"/>
      <c r="P50" s="15"/>
      <c r="Q50" s="15"/>
      <c r="R50" s="129"/>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row>
    <row r="51" spans="1:115" s="117" customFormat="1" x14ac:dyDescent="0.3">
      <c r="A51" s="15"/>
      <c r="B51" s="15"/>
      <c r="C51" s="15"/>
      <c r="D51" s="15"/>
      <c r="E51" s="15"/>
      <c r="F51" s="15"/>
      <c r="G51" s="15"/>
      <c r="H51" s="15"/>
      <c r="I51" s="15"/>
      <c r="J51" s="15"/>
      <c r="K51" s="15"/>
      <c r="L51" s="15"/>
      <c r="M51" s="15"/>
      <c r="N51" s="15"/>
      <c r="O51" s="15"/>
      <c r="P51" s="15"/>
      <c r="Q51" s="15"/>
      <c r="R51" s="129"/>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row>
    <row r="52" spans="1:115" s="117" customFormat="1" x14ac:dyDescent="0.3">
      <c r="A52" s="15"/>
      <c r="B52" s="15"/>
      <c r="C52" s="15"/>
      <c r="D52" s="15"/>
      <c r="E52" s="15"/>
      <c r="F52" s="15"/>
      <c r="G52" s="15"/>
      <c r="H52" s="15"/>
      <c r="I52" s="15"/>
      <c r="J52" s="15"/>
      <c r="K52" s="15"/>
      <c r="L52" s="15"/>
      <c r="M52" s="15"/>
      <c r="N52" s="15"/>
      <c r="O52" s="15"/>
      <c r="P52" s="15"/>
      <c r="Q52" s="15"/>
      <c r="R52" s="129"/>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row>
    <row r="53" spans="1:115" s="117" customFormat="1" x14ac:dyDescent="0.3">
      <c r="A53" s="15"/>
      <c r="B53" s="15"/>
      <c r="C53" s="15"/>
      <c r="D53" s="15"/>
      <c r="E53" s="15"/>
      <c r="F53" s="15"/>
      <c r="G53" s="15"/>
      <c r="H53" s="15"/>
      <c r="I53" s="15"/>
      <c r="J53" s="15"/>
      <c r="K53" s="15"/>
      <c r="L53" s="15"/>
      <c r="M53" s="15"/>
      <c r="N53" s="15"/>
      <c r="O53" s="15"/>
      <c r="P53" s="15"/>
      <c r="Q53" s="15"/>
      <c r="R53" s="129"/>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row>
    <row r="54" spans="1:115" s="117" customFormat="1" x14ac:dyDescent="0.3">
      <c r="A54" s="15"/>
      <c r="B54" s="15"/>
      <c r="C54" s="15"/>
      <c r="D54" s="15"/>
      <c r="E54" s="15"/>
      <c r="F54" s="15"/>
      <c r="G54" s="15"/>
      <c r="H54" s="15"/>
      <c r="I54" s="15"/>
      <c r="J54" s="15"/>
      <c r="K54" s="15"/>
      <c r="L54" s="15"/>
      <c r="M54" s="15"/>
      <c r="N54" s="15"/>
      <c r="O54" s="15"/>
      <c r="P54" s="15"/>
      <c r="Q54" s="15"/>
      <c r="R54" s="129"/>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row>
    <row r="55" spans="1:115" s="117" customFormat="1" x14ac:dyDescent="0.3">
      <c r="A55" s="15"/>
      <c r="B55" s="15"/>
      <c r="C55" s="15"/>
      <c r="D55" s="15"/>
      <c r="E55" s="15"/>
      <c r="F55" s="15"/>
      <c r="G55" s="15"/>
      <c r="H55" s="15"/>
      <c r="I55" s="15"/>
      <c r="J55" s="15"/>
      <c r="K55" s="15"/>
      <c r="L55" s="15"/>
      <c r="M55" s="15"/>
      <c r="N55" s="15"/>
      <c r="O55" s="15"/>
      <c r="P55" s="15"/>
      <c r="Q55" s="15"/>
      <c r="R55" s="129"/>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row>
    <row r="56" spans="1:115" s="117" customFormat="1" x14ac:dyDescent="0.3">
      <c r="A56" s="15"/>
      <c r="B56" s="15"/>
      <c r="C56" s="15"/>
      <c r="D56" s="15"/>
      <c r="E56" s="15"/>
      <c r="F56" s="15"/>
      <c r="G56" s="15"/>
      <c r="H56" s="15"/>
      <c r="I56" s="15"/>
      <c r="J56" s="15"/>
      <c r="K56" s="15"/>
      <c r="L56" s="15"/>
      <c r="M56" s="15"/>
      <c r="N56" s="15"/>
      <c r="O56" s="15"/>
      <c r="P56" s="15"/>
      <c r="Q56" s="15"/>
      <c r="R56" s="129"/>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row>
    <row r="57" spans="1:115" s="117" customFormat="1" x14ac:dyDescent="0.3">
      <c r="A57" s="15"/>
      <c r="B57" s="15"/>
      <c r="C57" s="15"/>
      <c r="D57" s="15"/>
      <c r="E57" s="15"/>
      <c r="F57" s="15"/>
      <c r="G57" s="15"/>
      <c r="H57" s="15"/>
      <c r="I57" s="15"/>
      <c r="J57" s="15"/>
      <c r="K57" s="15"/>
      <c r="L57" s="15"/>
      <c r="M57" s="15"/>
      <c r="N57" s="15"/>
      <c r="O57" s="15"/>
      <c r="P57" s="15"/>
      <c r="Q57" s="15"/>
      <c r="R57" s="129"/>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row>
    <row r="58" spans="1:115" s="117" customFormat="1" x14ac:dyDescent="0.3">
      <c r="A58" s="15"/>
      <c r="B58" s="15"/>
      <c r="C58" s="15"/>
      <c r="D58" s="15"/>
      <c r="E58" s="15"/>
      <c r="F58" s="15"/>
      <c r="G58" s="15"/>
      <c r="H58" s="15"/>
      <c r="I58" s="15"/>
      <c r="J58" s="15"/>
      <c r="K58" s="15"/>
      <c r="L58" s="15"/>
      <c r="M58" s="15"/>
      <c r="N58" s="15"/>
      <c r="O58" s="15"/>
      <c r="P58" s="15"/>
      <c r="Q58" s="15"/>
      <c r="R58" s="129"/>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row>
    <row r="59" spans="1:115" s="117" customFormat="1" x14ac:dyDescent="0.3">
      <c r="A59" s="15"/>
      <c r="B59" s="15"/>
      <c r="C59" s="15"/>
      <c r="D59" s="15"/>
      <c r="E59" s="15"/>
      <c r="F59" s="15"/>
      <c r="G59" s="15"/>
      <c r="H59" s="15"/>
      <c r="I59" s="15"/>
      <c r="J59" s="15"/>
      <c r="K59" s="15"/>
      <c r="L59" s="15"/>
      <c r="M59" s="15"/>
      <c r="N59" s="15"/>
      <c r="O59" s="15"/>
      <c r="P59" s="15"/>
      <c r="Q59" s="15"/>
      <c r="R59" s="129"/>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row>
    <row r="60" spans="1:115" s="117" customFormat="1" x14ac:dyDescent="0.3">
      <c r="A60" s="15"/>
      <c r="B60" s="15"/>
      <c r="C60" s="15"/>
      <c r="D60" s="15"/>
      <c r="E60" s="15"/>
      <c r="F60" s="15"/>
      <c r="G60" s="15"/>
      <c r="H60" s="15"/>
      <c r="I60" s="15"/>
      <c r="J60" s="15"/>
      <c r="K60" s="15"/>
      <c r="L60" s="15"/>
      <c r="M60" s="15"/>
      <c r="N60" s="15"/>
      <c r="O60" s="15"/>
      <c r="P60" s="15"/>
      <c r="Q60" s="15"/>
      <c r="R60" s="129"/>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row>
    <row r="61" spans="1:115" s="117" customFormat="1" x14ac:dyDescent="0.3">
      <c r="A61" s="15"/>
      <c r="B61" s="15"/>
      <c r="C61" s="15"/>
      <c r="D61" s="15"/>
      <c r="E61" s="15"/>
      <c r="F61" s="15"/>
      <c r="G61" s="15"/>
      <c r="H61" s="15"/>
      <c r="I61" s="15"/>
      <c r="J61" s="15"/>
      <c r="K61" s="15"/>
      <c r="L61" s="15"/>
      <c r="M61" s="15"/>
      <c r="N61" s="15"/>
      <c r="O61" s="15"/>
      <c r="P61" s="15"/>
      <c r="Q61" s="15"/>
      <c r="R61" s="129"/>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row>
    <row r="62" spans="1:115" s="117" customFormat="1" x14ac:dyDescent="0.3">
      <c r="A62" s="15"/>
      <c r="B62" s="15"/>
      <c r="C62" s="15"/>
      <c r="D62" s="15"/>
      <c r="E62" s="15"/>
      <c r="F62" s="15"/>
      <c r="G62" s="15"/>
      <c r="H62" s="15"/>
      <c r="I62" s="15"/>
      <c r="J62" s="15"/>
      <c r="K62" s="15"/>
      <c r="L62" s="15"/>
      <c r="M62" s="15"/>
      <c r="N62" s="15"/>
      <c r="O62" s="15"/>
      <c r="P62" s="15"/>
      <c r="Q62" s="15"/>
      <c r="R62" s="129"/>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row>
    <row r="63" spans="1:115" s="117" customFormat="1" x14ac:dyDescent="0.3">
      <c r="A63" s="15"/>
      <c r="B63" s="15"/>
      <c r="C63" s="15"/>
      <c r="D63" s="15"/>
      <c r="E63" s="15"/>
      <c r="F63" s="15"/>
      <c r="G63" s="15"/>
      <c r="H63" s="15"/>
      <c r="I63" s="15"/>
      <c r="J63" s="15"/>
      <c r="K63" s="15"/>
      <c r="L63" s="15"/>
      <c r="M63" s="15"/>
      <c r="N63" s="15"/>
      <c r="O63" s="15"/>
      <c r="P63" s="15"/>
      <c r="Q63" s="15"/>
      <c r="R63" s="129"/>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row>
    <row r="64" spans="1:115" s="117" customFormat="1" x14ac:dyDescent="0.3">
      <c r="A64" s="15"/>
      <c r="B64" s="15"/>
      <c r="C64" s="15"/>
      <c r="D64" s="15"/>
      <c r="E64" s="15"/>
      <c r="F64" s="15"/>
      <c r="G64" s="15"/>
      <c r="H64" s="15"/>
      <c r="I64" s="15"/>
      <c r="J64" s="15"/>
      <c r="K64" s="15"/>
      <c r="L64" s="15"/>
      <c r="M64" s="15"/>
      <c r="N64" s="15"/>
      <c r="O64" s="15"/>
      <c r="P64" s="15"/>
      <c r="Q64" s="15"/>
      <c r="R64" s="129"/>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row>
    <row r="65" spans="1:115" s="117" customFormat="1" x14ac:dyDescent="0.3">
      <c r="A65" s="15"/>
      <c r="B65" s="15"/>
      <c r="C65" s="15"/>
      <c r="D65" s="15"/>
      <c r="E65" s="15"/>
      <c r="F65" s="15"/>
      <c r="G65" s="15"/>
      <c r="H65" s="15"/>
      <c r="I65" s="15"/>
      <c r="J65" s="15"/>
      <c r="K65" s="15"/>
      <c r="L65" s="15"/>
      <c r="M65" s="15"/>
      <c r="N65" s="15"/>
      <c r="O65" s="15"/>
      <c r="P65" s="15"/>
      <c r="Q65" s="15"/>
      <c r="R65" s="129"/>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row>
    <row r="66" spans="1:115" s="117" customFormat="1" x14ac:dyDescent="0.3">
      <c r="A66" s="15"/>
      <c r="B66" s="15"/>
      <c r="C66" s="15"/>
      <c r="D66" s="15"/>
      <c r="E66" s="15"/>
      <c r="F66" s="15"/>
      <c r="G66" s="15"/>
      <c r="H66" s="15"/>
      <c r="I66" s="15"/>
      <c r="J66" s="15"/>
      <c r="K66" s="15"/>
      <c r="L66" s="15"/>
      <c r="M66" s="15"/>
      <c r="N66" s="15"/>
      <c r="O66" s="15"/>
      <c r="P66" s="15"/>
      <c r="Q66" s="15"/>
      <c r="R66" s="129"/>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row>
    <row r="67" spans="1:115" s="117" customFormat="1" x14ac:dyDescent="0.3">
      <c r="A67" s="15"/>
      <c r="B67" s="15"/>
      <c r="C67" s="15"/>
      <c r="D67" s="15"/>
      <c r="E67" s="15"/>
      <c r="F67" s="15"/>
      <c r="G67" s="15"/>
      <c r="H67" s="15"/>
      <c r="I67" s="15"/>
      <c r="J67" s="15"/>
      <c r="K67" s="15"/>
      <c r="L67" s="15"/>
      <c r="M67" s="15"/>
      <c r="N67" s="15"/>
      <c r="O67" s="15"/>
      <c r="P67" s="15"/>
      <c r="Q67" s="15"/>
      <c r="R67" s="129"/>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row>
    <row r="68" spans="1:115" s="117" customFormat="1" x14ac:dyDescent="0.3">
      <c r="A68" s="15"/>
      <c r="B68" s="15"/>
      <c r="C68" s="15"/>
      <c r="D68" s="15"/>
      <c r="E68" s="15"/>
      <c r="F68" s="15"/>
      <c r="G68" s="15"/>
      <c r="H68" s="15"/>
      <c r="I68" s="15"/>
      <c r="J68" s="15"/>
      <c r="K68" s="15"/>
      <c r="L68" s="15"/>
      <c r="M68" s="15"/>
      <c r="N68" s="15"/>
      <c r="O68" s="15"/>
      <c r="P68" s="15"/>
      <c r="Q68" s="15"/>
      <c r="R68" s="129"/>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row>
    <row r="69" spans="1:115" s="117" customFormat="1" x14ac:dyDescent="0.3">
      <c r="A69" s="15"/>
      <c r="B69" s="15"/>
      <c r="C69" s="15"/>
      <c r="D69" s="15"/>
      <c r="E69" s="15"/>
      <c r="F69" s="15"/>
      <c r="G69" s="15"/>
      <c r="H69" s="15"/>
      <c r="I69" s="15"/>
      <c r="J69" s="15"/>
      <c r="K69" s="15"/>
      <c r="L69" s="15"/>
      <c r="M69" s="15"/>
      <c r="N69" s="15"/>
      <c r="O69" s="15"/>
      <c r="P69" s="15"/>
      <c r="Q69" s="15"/>
      <c r="R69" s="129"/>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row>
    <row r="70" spans="1:115" s="117" customFormat="1" x14ac:dyDescent="0.3">
      <c r="A70" s="15"/>
      <c r="B70" s="15"/>
      <c r="C70" s="15"/>
      <c r="D70" s="15"/>
      <c r="E70" s="15"/>
      <c r="F70" s="15"/>
      <c r="G70" s="15"/>
      <c r="H70" s="15"/>
      <c r="I70" s="15"/>
      <c r="J70" s="15"/>
      <c r="K70" s="15"/>
      <c r="L70" s="15"/>
      <c r="M70" s="15"/>
      <c r="N70" s="15"/>
      <c r="O70" s="15"/>
      <c r="P70" s="15"/>
      <c r="Q70" s="15"/>
      <c r="R70" s="129"/>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row>
    <row r="71" spans="1:115" s="117" customFormat="1" x14ac:dyDescent="0.3">
      <c r="A71" s="15"/>
      <c r="B71" s="15"/>
      <c r="C71" s="15"/>
      <c r="D71" s="15"/>
      <c r="E71" s="15"/>
      <c r="F71" s="15"/>
      <c r="G71" s="15"/>
      <c r="H71" s="15"/>
      <c r="I71" s="15"/>
      <c r="J71" s="15"/>
      <c r="K71" s="15"/>
      <c r="L71" s="15"/>
      <c r="M71" s="15"/>
      <c r="N71" s="15"/>
      <c r="O71" s="15"/>
      <c r="P71" s="15"/>
      <c r="Q71" s="15"/>
      <c r="R71" s="129"/>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row>
    <row r="72" spans="1:115" s="117" customFormat="1" x14ac:dyDescent="0.3">
      <c r="A72" s="15"/>
      <c r="B72" s="15"/>
      <c r="C72" s="15"/>
      <c r="D72" s="15"/>
      <c r="E72" s="15"/>
      <c r="F72" s="15"/>
      <c r="G72" s="15"/>
      <c r="H72" s="15"/>
      <c r="I72" s="15"/>
      <c r="J72" s="15"/>
      <c r="K72" s="15"/>
      <c r="L72" s="15"/>
      <c r="M72" s="15"/>
      <c r="N72" s="15"/>
      <c r="O72" s="15"/>
      <c r="P72" s="15"/>
      <c r="Q72" s="15"/>
      <c r="R72" s="129"/>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row>
    <row r="73" spans="1:115" s="117" customFormat="1" x14ac:dyDescent="0.3">
      <c r="A73" s="15"/>
      <c r="B73" s="15"/>
      <c r="C73" s="15"/>
      <c r="D73" s="15"/>
      <c r="E73" s="15"/>
      <c r="F73" s="15"/>
      <c r="G73" s="15"/>
      <c r="H73" s="15"/>
      <c r="I73" s="15"/>
      <c r="J73" s="15"/>
      <c r="K73" s="15"/>
      <c r="L73" s="15"/>
      <c r="M73" s="15"/>
      <c r="N73" s="15"/>
      <c r="O73" s="15"/>
      <c r="P73" s="15"/>
      <c r="Q73" s="15"/>
      <c r="R73" s="129"/>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row>
    <row r="74" spans="1:115" s="117" customFormat="1" x14ac:dyDescent="0.3">
      <c r="A74" s="15"/>
      <c r="B74" s="15"/>
      <c r="C74" s="15"/>
      <c r="D74" s="15"/>
      <c r="E74" s="15"/>
      <c r="F74" s="15"/>
      <c r="G74" s="15"/>
      <c r="H74" s="15"/>
      <c r="I74" s="15"/>
      <c r="J74" s="15"/>
      <c r="K74" s="15"/>
      <c r="L74" s="15"/>
      <c r="M74" s="15"/>
      <c r="N74" s="15"/>
      <c r="O74" s="15"/>
      <c r="P74" s="15"/>
      <c r="Q74" s="15"/>
      <c r="R74" s="129"/>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row>
    <row r="75" spans="1:115" s="117" customFormat="1" x14ac:dyDescent="0.3">
      <c r="A75" s="15"/>
      <c r="B75" s="15"/>
      <c r="C75" s="15"/>
      <c r="D75" s="15"/>
      <c r="E75" s="15"/>
      <c r="F75" s="15"/>
      <c r="G75" s="15"/>
      <c r="H75" s="15"/>
      <c r="I75" s="15"/>
      <c r="J75" s="15"/>
      <c r="K75" s="15"/>
      <c r="L75" s="15"/>
      <c r="M75" s="15"/>
      <c r="N75" s="15"/>
      <c r="O75" s="15"/>
      <c r="P75" s="15"/>
      <c r="Q75" s="15"/>
      <c r="R75" s="129"/>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row>
    <row r="76" spans="1:115" s="117" customFormat="1" x14ac:dyDescent="0.3">
      <c r="A76" s="15"/>
      <c r="B76" s="15"/>
      <c r="C76" s="15"/>
      <c r="D76" s="15"/>
      <c r="E76" s="15"/>
      <c r="F76" s="15"/>
      <c r="G76" s="15"/>
      <c r="H76" s="15"/>
      <c r="I76" s="15"/>
      <c r="J76" s="15"/>
      <c r="K76" s="15"/>
      <c r="L76" s="15"/>
      <c r="M76" s="15"/>
      <c r="N76" s="15"/>
      <c r="O76" s="15"/>
      <c r="P76" s="15"/>
      <c r="Q76" s="15"/>
      <c r="R76" s="129"/>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row>
    <row r="77" spans="1:115" s="117" customFormat="1" x14ac:dyDescent="0.3">
      <c r="A77" s="15"/>
      <c r="B77" s="15"/>
      <c r="C77" s="15"/>
      <c r="D77" s="15"/>
      <c r="E77" s="15"/>
      <c r="F77" s="15"/>
      <c r="G77" s="15"/>
      <c r="H77" s="15"/>
      <c r="I77" s="15"/>
      <c r="J77" s="15"/>
      <c r="K77" s="15"/>
      <c r="L77" s="15"/>
      <c r="M77" s="15"/>
      <c r="N77" s="15"/>
      <c r="O77" s="15"/>
      <c r="P77" s="15"/>
      <c r="Q77" s="15"/>
      <c r="R77" s="129"/>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row>
    <row r="78" spans="1:115" s="117" customFormat="1" x14ac:dyDescent="0.3">
      <c r="A78" s="15"/>
      <c r="B78" s="15"/>
      <c r="C78" s="15"/>
      <c r="D78" s="15"/>
      <c r="E78" s="15"/>
      <c r="F78" s="15"/>
      <c r="G78" s="15"/>
      <c r="H78" s="15"/>
      <c r="I78" s="15"/>
      <c r="J78" s="15"/>
      <c r="K78" s="15"/>
      <c r="L78" s="15"/>
      <c r="M78" s="15"/>
      <c r="N78" s="15"/>
      <c r="O78" s="15"/>
      <c r="P78" s="15"/>
      <c r="Q78" s="15"/>
      <c r="R78" s="129"/>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row>
    <row r="79" spans="1:115" s="117" customFormat="1" x14ac:dyDescent="0.3">
      <c r="A79" s="15"/>
      <c r="B79" s="15"/>
      <c r="C79" s="15"/>
      <c r="D79" s="15"/>
      <c r="E79" s="15"/>
      <c r="F79" s="15"/>
      <c r="G79" s="15"/>
      <c r="H79" s="15"/>
      <c r="I79" s="15"/>
      <c r="J79" s="15"/>
      <c r="K79" s="15"/>
      <c r="L79" s="15"/>
      <c r="M79" s="15"/>
      <c r="N79" s="15"/>
      <c r="O79" s="15"/>
      <c r="P79" s="15"/>
      <c r="Q79" s="15"/>
      <c r="R79" s="129"/>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row>
    <row r="80" spans="1:115" s="117" customFormat="1" x14ac:dyDescent="0.3">
      <c r="A80" s="15"/>
      <c r="B80" s="15"/>
      <c r="C80" s="15"/>
      <c r="D80" s="15"/>
      <c r="E80" s="15"/>
      <c r="F80" s="15"/>
      <c r="G80" s="15"/>
      <c r="H80" s="15"/>
      <c r="I80" s="15"/>
      <c r="J80" s="15"/>
      <c r="K80" s="15"/>
      <c r="L80" s="15"/>
      <c r="M80" s="15"/>
      <c r="N80" s="15"/>
      <c r="O80" s="15"/>
      <c r="P80" s="15"/>
      <c r="Q80" s="15"/>
      <c r="R80" s="129"/>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row>
    <row r="81" spans="1:115" s="117" customFormat="1" x14ac:dyDescent="0.3">
      <c r="A81" s="15"/>
      <c r="B81" s="15"/>
      <c r="C81" s="15"/>
      <c r="D81" s="15"/>
      <c r="E81" s="15"/>
      <c r="F81" s="15"/>
      <c r="G81" s="15"/>
      <c r="H81" s="15"/>
      <c r="I81" s="15"/>
      <c r="J81" s="15"/>
      <c r="K81" s="15"/>
      <c r="L81" s="15"/>
      <c r="M81" s="15"/>
      <c r="N81" s="15"/>
      <c r="O81" s="15"/>
      <c r="P81" s="15"/>
      <c r="Q81" s="15"/>
      <c r="R81" s="129"/>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row>
    <row r="82" spans="1:115" s="117" customFormat="1" x14ac:dyDescent="0.3">
      <c r="A82" s="15"/>
      <c r="B82" s="15"/>
      <c r="C82" s="15"/>
      <c r="D82" s="15"/>
      <c r="E82" s="15"/>
      <c r="F82" s="15"/>
      <c r="G82" s="15"/>
      <c r="H82" s="15"/>
      <c r="I82" s="15"/>
      <c r="J82" s="15"/>
      <c r="K82" s="15"/>
      <c r="L82" s="15"/>
      <c r="M82" s="15"/>
      <c r="N82" s="15"/>
      <c r="O82" s="15"/>
      <c r="P82" s="15"/>
      <c r="Q82" s="15"/>
      <c r="R82" s="129"/>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row>
    <row r="83" spans="1:115" s="117" customFormat="1" x14ac:dyDescent="0.3">
      <c r="A83" s="15"/>
      <c r="B83" s="15"/>
      <c r="C83" s="15"/>
      <c r="D83" s="15"/>
      <c r="E83" s="15"/>
      <c r="F83" s="15"/>
      <c r="G83" s="15"/>
      <c r="H83" s="15"/>
      <c r="I83" s="15"/>
      <c r="J83" s="15"/>
      <c r="K83" s="15"/>
      <c r="L83" s="15"/>
      <c r="M83" s="15"/>
      <c r="N83" s="15"/>
      <c r="O83" s="15"/>
      <c r="P83" s="15"/>
      <c r="Q83" s="15"/>
      <c r="R83" s="129"/>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row>
    <row r="84" spans="1:115" s="117" customFormat="1" x14ac:dyDescent="0.3">
      <c r="A84" s="15"/>
      <c r="B84" s="15"/>
      <c r="C84" s="15"/>
      <c r="D84" s="15"/>
      <c r="E84" s="15"/>
      <c r="F84" s="15"/>
      <c r="G84" s="15"/>
      <c r="H84" s="15"/>
      <c r="I84" s="15"/>
      <c r="J84" s="15"/>
      <c r="K84" s="15"/>
      <c r="L84" s="15"/>
      <c r="M84" s="15"/>
      <c r="N84" s="15"/>
      <c r="O84" s="15"/>
      <c r="P84" s="15"/>
      <c r="Q84" s="15"/>
      <c r="R84" s="129"/>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row>
    <row r="85" spans="1:115" s="117" customFormat="1" x14ac:dyDescent="0.3">
      <c r="A85" s="15"/>
      <c r="B85" s="15"/>
      <c r="C85" s="15"/>
      <c r="D85" s="15"/>
      <c r="E85" s="15"/>
      <c r="F85" s="15"/>
      <c r="G85" s="15"/>
      <c r="H85" s="15"/>
      <c r="I85" s="15"/>
      <c r="J85" s="15"/>
      <c r="K85" s="15"/>
      <c r="L85" s="15"/>
      <c r="M85" s="15"/>
      <c r="N85" s="15"/>
      <c r="O85" s="15"/>
      <c r="P85" s="15"/>
      <c r="Q85" s="15"/>
      <c r="R85" s="129"/>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row>
    <row r="86" spans="1:115" s="117" customFormat="1" x14ac:dyDescent="0.3">
      <c r="A86" s="15"/>
      <c r="B86" s="15"/>
      <c r="C86" s="15"/>
      <c r="D86" s="15"/>
      <c r="E86" s="15"/>
      <c r="F86" s="15"/>
      <c r="G86" s="15"/>
      <c r="H86" s="15"/>
      <c r="I86" s="15"/>
      <c r="J86" s="15"/>
      <c r="K86" s="15"/>
      <c r="L86" s="15"/>
      <c r="M86" s="15"/>
      <c r="N86" s="15"/>
      <c r="O86" s="15"/>
      <c r="P86" s="15"/>
      <c r="Q86" s="15"/>
      <c r="R86" s="129"/>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row>
    <row r="87" spans="1:115" s="117" customFormat="1" x14ac:dyDescent="0.3">
      <c r="A87" s="15"/>
      <c r="B87" s="15"/>
      <c r="C87" s="15"/>
      <c r="D87" s="15"/>
      <c r="E87" s="15"/>
      <c r="F87" s="15"/>
      <c r="G87" s="15"/>
      <c r="H87" s="15"/>
      <c r="I87" s="15"/>
      <c r="J87" s="15"/>
      <c r="K87" s="15"/>
      <c r="L87" s="15"/>
      <c r="M87" s="15"/>
      <c r="N87" s="15"/>
      <c r="O87" s="15"/>
      <c r="P87" s="15"/>
      <c r="Q87" s="15"/>
      <c r="R87" s="129"/>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row>
    <row r="88" spans="1:115" s="117" customFormat="1" x14ac:dyDescent="0.3">
      <c r="A88" s="15"/>
      <c r="B88" s="15"/>
      <c r="C88" s="15"/>
      <c r="D88" s="15"/>
      <c r="E88" s="15"/>
      <c r="F88" s="15"/>
      <c r="G88" s="15"/>
      <c r="H88" s="15"/>
      <c r="I88" s="15"/>
      <c r="J88" s="15"/>
      <c r="K88" s="15"/>
      <c r="L88" s="15"/>
      <c r="M88" s="15"/>
      <c r="N88" s="15"/>
      <c r="O88" s="15"/>
      <c r="P88" s="15"/>
      <c r="Q88" s="15"/>
      <c r="R88" s="129"/>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row>
    <row r="89" spans="1:115" s="117" customFormat="1" x14ac:dyDescent="0.3">
      <c r="A89" s="15"/>
      <c r="B89" s="15"/>
      <c r="C89" s="15"/>
      <c r="D89" s="15"/>
      <c r="E89" s="15"/>
      <c r="F89" s="15"/>
      <c r="G89" s="15"/>
      <c r="H89" s="15"/>
      <c r="I89" s="15"/>
      <c r="J89" s="15"/>
      <c r="K89" s="15"/>
      <c r="L89" s="15"/>
      <c r="M89" s="15"/>
      <c r="N89" s="15"/>
      <c r="O89" s="15"/>
      <c r="P89" s="15"/>
      <c r="Q89" s="15"/>
      <c r="R89" s="129"/>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row>
    <row r="90" spans="1:115" s="117" customFormat="1" x14ac:dyDescent="0.3">
      <c r="A90" s="15"/>
      <c r="B90" s="15"/>
      <c r="C90" s="15"/>
      <c r="D90" s="15"/>
      <c r="E90" s="15"/>
      <c r="F90" s="15"/>
      <c r="G90" s="15"/>
      <c r="H90" s="15"/>
      <c r="I90" s="15"/>
      <c r="J90" s="15"/>
      <c r="K90" s="15"/>
      <c r="L90" s="15"/>
      <c r="M90" s="15"/>
      <c r="N90" s="15"/>
      <c r="O90" s="15"/>
      <c r="P90" s="15"/>
      <c r="Q90" s="15"/>
      <c r="R90" s="129"/>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row>
    <row r="91" spans="1:115" s="117" customFormat="1" x14ac:dyDescent="0.3">
      <c r="A91" s="15"/>
      <c r="B91" s="15"/>
      <c r="C91" s="15"/>
      <c r="D91" s="15"/>
      <c r="E91" s="15"/>
      <c r="F91" s="15"/>
      <c r="G91" s="15"/>
      <c r="H91" s="15"/>
      <c r="I91" s="15"/>
      <c r="J91" s="15"/>
      <c r="K91" s="15"/>
      <c r="L91" s="15"/>
      <c r="M91" s="15"/>
      <c r="N91" s="15"/>
      <c r="O91" s="15"/>
      <c r="P91" s="15"/>
      <c r="Q91" s="15"/>
      <c r="R91" s="129"/>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row>
    <row r="92" spans="1:115" s="117" customFormat="1" x14ac:dyDescent="0.3">
      <c r="A92" s="15"/>
      <c r="B92" s="15"/>
      <c r="C92" s="15"/>
      <c r="D92" s="15"/>
      <c r="E92" s="15"/>
      <c r="F92" s="15"/>
      <c r="G92" s="15"/>
      <c r="H92" s="15"/>
      <c r="I92" s="15"/>
      <c r="J92" s="15"/>
      <c r="K92" s="15"/>
      <c r="L92" s="15"/>
      <c r="M92" s="15"/>
      <c r="N92" s="15"/>
      <c r="O92" s="15"/>
      <c r="P92" s="15"/>
      <c r="Q92" s="15"/>
      <c r="R92" s="129"/>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row>
    <row r="93" spans="1:115" s="117" customFormat="1" x14ac:dyDescent="0.3">
      <c r="A93" s="15"/>
      <c r="B93" s="15"/>
      <c r="C93" s="15"/>
      <c r="D93" s="15"/>
      <c r="E93" s="15"/>
      <c r="F93" s="15"/>
      <c r="G93" s="15"/>
      <c r="H93" s="15"/>
      <c r="I93" s="15"/>
      <c r="J93" s="15"/>
      <c r="K93" s="15"/>
      <c r="L93" s="15"/>
      <c r="M93" s="15"/>
      <c r="N93" s="15"/>
      <c r="O93" s="15"/>
      <c r="P93" s="15"/>
      <c r="Q93" s="15"/>
      <c r="R93" s="129"/>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row>
    <row r="94" spans="1:115" s="117" customFormat="1" x14ac:dyDescent="0.3">
      <c r="A94" s="15"/>
      <c r="B94" s="15"/>
      <c r="C94" s="15"/>
      <c r="D94" s="15"/>
      <c r="E94" s="15"/>
      <c r="F94" s="15"/>
      <c r="G94" s="15"/>
      <c r="H94" s="15"/>
      <c r="I94" s="15"/>
      <c r="J94" s="15"/>
      <c r="K94" s="15"/>
      <c r="L94" s="15"/>
      <c r="M94" s="15"/>
      <c r="N94" s="15"/>
      <c r="O94" s="15"/>
      <c r="P94" s="15"/>
      <c r="Q94" s="15"/>
      <c r="R94" s="129"/>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row>
    <row r="95" spans="1:115" s="117" customFormat="1" x14ac:dyDescent="0.3">
      <c r="A95" s="15"/>
      <c r="B95" s="15"/>
      <c r="C95" s="15"/>
      <c r="D95" s="15"/>
      <c r="E95" s="15"/>
      <c r="F95" s="15"/>
      <c r="G95" s="15"/>
      <c r="H95" s="15"/>
      <c r="I95" s="15"/>
      <c r="J95" s="15"/>
      <c r="K95" s="15"/>
      <c r="L95" s="15"/>
      <c r="M95" s="15"/>
      <c r="N95" s="15"/>
      <c r="O95" s="15"/>
      <c r="P95" s="15"/>
      <c r="Q95" s="15"/>
      <c r="R95" s="129"/>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row>
    <row r="96" spans="1:115" s="117" customFormat="1" x14ac:dyDescent="0.3">
      <c r="A96" s="15"/>
      <c r="B96" s="15"/>
      <c r="C96" s="15"/>
      <c r="D96" s="15"/>
      <c r="E96" s="15"/>
      <c r="F96" s="15"/>
      <c r="G96" s="15"/>
      <c r="H96" s="15"/>
      <c r="I96" s="15"/>
      <c r="J96" s="15"/>
      <c r="K96" s="15"/>
      <c r="L96" s="15"/>
      <c r="M96" s="15"/>
      <c r="N96" s="15"/>
      <c r="O96" s="15"/>
      <c r="P96" s="15"/>
      <c r="Q96" s="15"/>
      <c r="R96" s="129"/>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row>
    <row r="97" spans="1:115" s="117" customFormat="1" x14ac:dyDescent="0.3">
      <c r="A97" s="15"/>
      <c r="B97" s="15"/>
      <c r="C97" s="15"/>
      <c r="D97" s="15"/>
      <c r="E97" s="15"/>
      <c r="F97" s="15"/>
      <c r="G97" s="15"/>
      <c r="H97" s="15"/>
      <c r="I97" s="15"/>
      <c r="J97" s="15"/>
      <c r="K97" s="15"/>
      <c r="L97" s="15"/>
      <c r="M97" s="15"/>
      <c r="N97" s="15"/>
      <c r="O97" s="15"/>
      <c r="P97" s="15"/>
      <c r="Q97" s="15"/>
      <c r="R97" s="129"/>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row>
    <row r="98" spans="1:115" s="117" customFormat="1" x14ac:dyDescent="0.3">
      <c r="A98" s="15"/>
      <c r="B98" s="15"/>
      <c r="C98" s="15"/>
      <c r="D98" s="15"/>
      <c r="E98" s="15"/>
      <c r="F98" s="15"/>
      <c r="G98" s="15"/>
      <c r="H98" s="15"/>
      <c r="I98" s="15"/>
      <c r="J98" s="15"/>
      <c r="K98" s="15"/>
      <c r="L98" s="15"/>
      <c r="M98" s="15"/>
      <c r="N98" s="15"/>
      <c r="O98" s="15"/>
      <c r="P98" s="15"/>
      <c r="Q98" s="15"/>
      <c r="R98" s="129"/>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row>
    <row r="99" spans="1:115" s="117" customFormat="1" x14ac:dyDescent="0.3">
      <c r="A99" s="15"/>
      <c r="B99" s="15"/>
      <c r="C99" s="15"/>
      <c r="D99" s="15"/>
      <c r="E99" s="15"/>
      <c r="F99" s="15"/>
      <c r="G99" s="15"/>
      <c r="H99" s="15"/>
      <c r="I99" s="15"/>
      <c r="J99" s="15"/>
      <c r="K99" s="15"/>
      <c r="L99" s="15"/>
      <c r="M99" s="15"/>
      <c r="N99" s="15"/>
      <c r="O99" s="15"/>
      <c r="P99" s="15"/>
      <c r="Q99" s="15"/>
      <c r="R99" s="129"/>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row>
    <row r="100" spans="1:115" s="117" customFormat="1" x14ac:dyDescent="0.3">
      <c r="A100" s="15"/>
      <c r="B100" s="15"/>
      <c r="C100" s="15"/>
      <c r="D100" s="15"/>
      <c r="E100" s="15"/>
      <c r="F100" s="15"/>
      <c r="G100" s="15"/>
      <c r="H100" s="15"/>
      <c r="I100" s="15"/>
      <c r="J100" s="15"/>
      <c r="K100" s="15"/>
      <c r="L100" s="15"/>
      <c r="M100" s="15"/>
      <c r="N100" s="15"/>
      <c r="O100" s="15"/>
      <c r="P100" s="15"/>
      <c r="Q100" s="15"/>
      <c r="R100" s="129"/>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row>
    <row r="101" spans="1:115" s="117" customFormat="1" x14ac:dyDescent="0.3">
      <c r="A101" s="15"/>
      <c r="B101" s="15"/>
      <c r="C101" s="15"/>
      <c r="D101" s="15"/>
      <c r="E101" s="15"/>
      <c r="F101" s="15"/>
      <c r="G101" s="15"/>
      <c r="H101" s="15"/>
      <c r="I101" s="15"/>
      <c r="J101" s="15"/>
      <c r="K101" s="15"/>
      <c r="L101" s="15"/>
      <c r="M101" s="15"/>
      <c r="N101" s="15"/>
      <c r="O101" s="15"/>
      <c r="P101" s="15"/>
      <c r="Q101" s="15"/>
      <c r="R101" s="129"/>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row>
    <row r="102" spans="1:115" s="117" customFormat="1" x14ac:dyDescent="0.3">
      <c r="A102" s="15"/>
      <c r="B102" s="15"/>
      <c r="C102" s="15"/>
      <c r="D102" s="15"/>
      <c r="E102" s="15"/>
      <c r="F102" s="15"/>
      <c r="G102" s="15"/>
      <c r="H102" s="15"/>
      <c r="I102" s="15"/>
      <c r="J102" s="15"/>
      <c r="K102" s="15"/>
      <c r="L102" s="15"/>
      <c r="M102" s="15"/>
      <c r="N102" s="15"/>
      <c r="O102" s="15"/>
      <c r="P102" s="15"/>
      <c r="Q102" s="15"/>
      <c r="R102" s="129"/>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row>
    <row r="103" spans="1:115" s="117" customFormat="1" x14ac:dyDescent="0.3">
      <c r="A103" s="15"/>
      <c r="B103" s="15"/>
      <c r="C103" s="15"/>
      <c r="D103" s="15"/>
      <c r="E103" s="15"/>
      <c r="F103" s="15"/>
      <c r="G103" s="15"/>
      <c r="H103" s="15"/>
      <c r="I103" s="15"/>
      <c r="J103" s="15"/>
      <c r="K103" s="15"/>
      <c r="L103" s="15"/>
      <c r="M103" s="15"/>
      <c r="N103" s="15"/>
      <c r="O103" s="15"/>
      <c r="P103" s="15"/>
      <c r="Q103" s="15"/>
      <c r="R103" s="129"/>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row>
    <row r="104" spans="1:115" s="117" customFormat="1" x14ac:dyDescent="0.3">
      <c r="A104" s="15"/>
      <c r="B104" s="15"/>
      <c r="C104" s="15"/>
      <c r="D104" s="15"/>
      <c r="E104" s="15"/>
      <c r="F104" s="15"/>
      <c r="G104" s="15"/>
      <c r="H104" s="15"/>
      <c r="I104" s="15"/>
      <c r="J104" s="15"/>
      <c r="K104" s="15"/>
      <c r="L104" s="15"/>
      <c r="M104" s="15"/>
      <c r="N104" s="15"/>
      <c r="O104" s="15"/>
      <c r="P104" s="15"/>
      <c r="Q104" s="15"/>
      <c r="R104" s="129"/>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row>
    <row r="105" spans="1:115" s="117" customFormat="1" x14ac:dyDescent="0.3">
      <c r="A105" s="15"/>
      <c r="B105" s="15"/>
      <c r="C105" s="15"/>
      <c r="D105" s="15"/>
      <c r="E105" s="15"/>
      <c r="F105" s="15"/>
      <c r="G105" s="15"/>
      <c r="H105" s="15"/>
      <c r="I105" s="15"/>
      <c r="J105" s="15"/>
      <c r="K105" s="15"/>
      <c r="L105" s="15"/>
      <c r="M105" s="15"/>
      <c r="N105" s="15"/>
      <c r="O105" s="15"/>
      <c r="P105" s="15"/>
      <c r="Q105" s="15"/>
      <c r="R105" s="129"/>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row>
    <row r="106" spans="1:115" s="117" customFormat="1" x14ac:dyDescent="0.3">
      <c r="A106" s="15"/>
      <c r="B106" s="15"/>
      <c r="C106" s="15"/>
      <c r="D106" s="15"/>
      <c r="E106" s="15"/>
      <c r="F106" s="15"/>
      <c r="G106" s="15"/>
      <c r="H106" s="15"/>
      <c r="I106" s="15"/>
      <c r="J106" s="15"/>
      <c r="K106" s="15"/>
      <c r="L106" s="15"/>
      <c r="M106" s="15"/>
      <c r="N106" s="15"/>
      <c r="O106" s="15"/>
      <c r="P106" s="15"/>
      <c r="Q106" s="15"/>
      <c r="R106" s="129"/>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row>
    <row r="107" spans="1:115" s="117" customFormat="1" x14ac:dyDescent="0.3">
      <c r="A107" s="15"/>
      <c r="B107" s="15"/>
      <c r="C107" s="15"/>
      <c r="D107" s="15"/>
      <c r="E107" s="15"/>
      <c r="F107" s="15"/>
      <c r="G107" s="15"/>
      <c r="H107" s="15"/>
      <c r="I107" s="15"/>
      <c r="J107" s="15"/>
      <c r="K107" s="15"/>
      <c r="L107" s="15"/>
      <c r="M107" s="15"/>
      <c r="N107" s="15"/>
      <c r="O107" s="15"/>
      <c r="P107" s="15"/>
      <c r="Q107" s="15"/>
      <c r="R107" s="129"/>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row>
    <row r="108" spans="1:115" s="117" customFormat="1" x14ac:dyDescent="0.3">
      <c r="A108" s="15"/>
      <c r="B108" s="15"/>
      <c r="C108" s="15"/>
      <c r="D108" s="15"/>
      <c r="E108" s="15"/>
      <c r="F108" s="15"/>
      <c r="G108" s="15"/>
      <c r="H108" s="15"/>
      <c r="I108" s="15"/>
      <c r="J108" s="15"/>
      <c r="K108" s="15"/>
      <c r="L108" s="15"/>
      <c r="M108" s="15"/>
      <c r="N108" s="15"/>
      <c r="O108" s="15"/>
      <c r="P108" s="15"/>
      <c r="Q108" s="15"/>
      <c r="R108" s="129"/>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row>
    <row r="109" spans="1:115" s="117" customFormat="1" x14ac:dyDescent="0.3">
      <c r="A109" s="15"/>
      <c r="B109" s="15"/>
      <c r="C109" s="15"/>
      <c r="D109" s="15"/>
      <c r="E109" s="15"/>
      <c r="F109" s="15"/>
      <c r="G109" s="15"/>
      <c r="H109" s="15"/>
      <c r="I109" s="15"/>
      <c r="J109" s="15"/>
      <c r="K109" s="15"/>
      <c r="L109" s="15"/>
      <c r="M109" s="15"/>
      <c r="N109" s="15"/>
      <c r="O109" s="15"/>
      <c r="P109" s="15"/>
      <c r="Q109" s="15"/>
      <c r="R109" s="129"/>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row>
    <row r="110" spans="1:115" s="117" customFormat="1" x14ac:dyDescent="0.3">
      <c r="A110" s="15"/>
      <c r="B110" s="15"/>
      <c r="C110" s="15"/>
      <c r="D110" s="15"/>
      <c r="E110" s="15"/>
      <c r="F110" s="15"/>
      <c r="G110" s="15"/>
      <c r="H110" s="15"/>
      <c r="I110" s="15"/>
      <c r="J110" s="15"/>
      <c r="K110" s="15"/>
      <c r="L110" s="15"/>
      <c r="M110" s="15"/>
      <c r="N110" s="15"/>
      <c r="O110" s="15"/>
      <c r="P110" s="15"/>
      <c r="Q110" s="15"/>
      <c r="R110" s="129"/>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row>
    <row r="111" spans="1:115" s="117" customFormat="1" x14ac:dyDescent="0.3">
      <c r="A111" s="15"/>
      <c r="B111" s="15"/>
      <c r="C111" s="15"/>
      <c r="D111" s="15"/>
      <c r="E111" s="15"/>
      <c r="F111" s="15"/>
      <c r="G111" s="15"/>
      <c r="H111" s="15"/>
      <c r="I111" s="15"/>
      <c r="J111" s="15"/>
      <c r="K111" s="15"/>
      <c r="L111" s="15"/>
      <c r="M111" s="15"/>
      <c r="N111" s="15"/>
      <c r="O111" s="15"/>
      <c r="P111" s="15"/>
      <c r="Q111" s="15"/>
      <c r="R111" s="129"/>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row>
    <row r="112" spans="1:115" s="117" customFormat="1" x14ac:dyDescent="0.3">
      <c r="A112" s="15"/>
      <c r="B112" s="15"/>
      <c r="C112" s="15"/>
      <c r="D112" s="15"/>
      <c r="E112" s="15"/>
      <c r="F112" s="15"/>
      <c r="G112" s="15"/>
      <c r="H112" s="15"/>
      <c r="I112" s="15"/>
      <c r="J112" s="15"/>
      <c r="K112" s="15"/>
      <c r="L112" s="15"/>
      <c r="M112" s="15"/>
      <c r="N112" s="15"/>
      <c r="O112" s="15"/>
      <c r="P112" s="15"/>
      <c r="Q112" s="15"/>
      <c r="R112" s="129"/>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row>
    <row r="113" spans="1:115" s="117" customFormat="1" x14ac:dyDescent="0.3">
      <c r="A113" s="15"/>
      <c r="B113" s="15"/>
      <c r="C113" s="15"/>
      <c r="D113" s="15"/>
      <c r="E113" s="15"/>
      <c r="F113" s="15"/>
      <c r="G113" s="15"/>
      <c r="H113" s="15"/>
      <c r="I113" s="15"/>
      <c r="J113" s="15"/>
      <c r="K113" s="15"/>
      <c r="L113" s="15"/>
      <c r="M113" s="15"/>
      <c r="N113" s="15"/>
      <c r="O113" s="15"/>
      <c r="P113" s="15"/>
      <c r="Q113" s="15"/>
      <c r="R113" s="129"/>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row>
    <row r="114" spans="1:115" s="117" customFormat="1" x14ac:dyDescent="0.3">
      <c r="A114" s="15"/>
      <c r="B114" s="15"/>
      <c r="C114" s="15"/>
      <c r="D114" s="15"/>
      <c r="E114" s="15"/>
      <c r="F114" s="15"/>
      <c r="G114" s="15"/>
      <c r="H114" s="15"/>
      <c r="I114" s="15"/>
      <c r="J114" s="15"/>
      <c r="K114" s="15"/>
      <c r="L114" s="15"/>
      <c r="M114" s="15"/>
      <c r="N114" s="15"/>
      <c r="O114" s="15"/>
      <c r="P114" s="15"/>
      <c r="Q114" s="15"/>
      <c r="R114" s="129"/>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row>
    <row r="115" spans="1:115" s="117" customFormat="1" x14ac:dyDescent="0.3">
      <c r="A115" s="15"/>
      <c r="B115" s="15"/>
      <c r="C115" s="15"/>
      <c r="D115" s="15"/>
      <c r="E115" s="15"/>
      <c r="F115" s="15"/>
      <c r="G115" s="15"/>
      <c r="H115" s="15"/>
      <c r="I115" s="15"/>
      <c r="J115" s="15"/>
      <c r="K115" s="15"/>
      <c r="L115" s="15"/>
      <c r="M115" s="15"/>
      <c r="N115" s="15"/>
      <c r="O115" s="15"/>
      <c r="P115" s="15"/>
      <c r="Q115" s="15"/>
      <c r="R115" s="129"/>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row>
    <row r="116" spans="1:115" s="117" customFormat="1" x14ac:dyDescent="0.3">
      <c r="A116" s="15"/>
      <c r="B116" s="15"/>
      <c r="C116" s="15"/>
      <c r="D116" s="15"/>
      <c r="E116" s="15"/>
      <c r="F116" s="15"/>
      <c r="G116" s="15"/>
      <c r="H116" s="15"/>
      <c r="I116" s="15"/>
      <c r="J116" s="15"/>
      <c r="K116" s="15"/>
      <c r="L116" s="15"/>
      <c r="M116" s="15"/>
      <c r="N116" s="15"/>
      <c r="O116" s="15"/>
      <c r="P116" s="15"/>
      <c r="Q116" s="15"/>
      <c r="R116" s="129"/>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row>
    <row r="117" spans="1:115" s="117" customFormat="1" x14ac:dyDescent="0.3">
      <c r="A117" s="15"/>
      <c r="B117" s="15"/>
      <c r="C117" s="15"/>
      <c r="D117" s="15"/>
      <c r="E117" s="15"/>
      <c r="F117" s="15"/>
      <c r="G117" s="15"/>
      <c r="H117" s="15"/>
      <c r="I117" s="15"/>
      <c r="J117" s="15"/>
      <c r="K117" s="15"/>
      <c r="L117" s="15"/>
      <c r="M117" s="15"/>
      <c r="N117" s="15"/>
      <c r="O117" s="15"/>
      <c r="P117" s="15"/>
      <c r="Q117" s="15"/>
      <c r="R117" s="129"/>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row>
    <row r="118" spans="1:115" s="117" customFormat="1" x14ac:dyDescent="0.3">
      <c r="A118" s="15"/>
      <c r="B118" s="15"/>
      <c r="C118" s="15"/>
      <c r="D118" s="15"/>
      <c r="E118" s="15"/>
      <c r="F118" s="15"/>
      <c r="G118" s="15"/>
      <c r="H118" s="15"/>
      <c r="I118" s="15"/>
      <c r="J118" s="15"/>
      <c r="K118" s="15"/>
      <c r="L118" s="15"/>
      <c r="M118" s="15"/>
      <c r="N118" s="15"/>
      <c r="O118" s="15"/>
      <c r="P118" s="15"/>
      <c r="Q118" s="15"/>
      <c r="R118" s="129"/>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row>
    <row r="119" spans="1:115" s="117" customFormat="1" x14ac:dyDescent="0.3">
      <c r="A119" s="15"/>
      <c r="B119" s="15"/>
      <c r="C119" s="15"/>
      <c r="D119" s="15"/>
      <c r="E119" s="15"/>
      <c r="F119" s="15"/>
      <c r="G119" s="15"/>
      <c r="H119" s="15"/>
      <c r="I119" s="15"/>
      <c r="J119" s="15"/>
      <c r="K119" s="15"/>
      <c r="L119" s="15"/>
      <c r="M119" s="15"/>
      <c r="N119" s="15"/>
      <c r="O119" s="15"/>
      <c r="P119" s="15"/>
      <c r="Q119" s="15"/>
      <c r="R119" s="129"/>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row>
    <row r="120" spans="1:115" s="117" customFormat="1" x14ac:dyDescent="0.3">
      <c r="A120" s="15"/>
      <c r="B120" s="15"/>
      <c r="C120" s="15"/>
      <c r="D120" s="15"/>
      <c r="E120" s="15"/>
      <c r="F120" s="15"/>
      <c r="G120" s="15"/>
      <c r="H120" s="15"/>
      <c r="I120" s="15"/>
      <c r="J120" s="15"/>
      <c r="K120" s="15"/>
      <c r="L120" s="15"/>
      <c r="M120" s="15"/>
      <c r="N120" s="15"/>
      <c r="O120" s="15"/>
      <c r="P120" s="15"/>
      <c r="Q120" s="15"/>
      <c r="R120" s="129"/>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row>
    <row r="121" spans="1:115" s="117" customFormat="1" x14ac:dyDescent="0.3">
      <c r="A121" s="15"/>
      <c r="B121" s="15"/>
      <c r="C121" s="15"/>
      <c r="D121" s="15"/>
      <c r="E121" s="15"/>
      <c r="F121" s="15"/>
      <c r="G121" s="15"/>
      <c r="H121" s="15"/>
      <c r="I121" s="15"/>
      <c r="J121" s="15"/>
      <c r="K121" s="15"/>
      <c r="L121" s="15"/>
      <c r="M121" s="15"/>
      <c r="N121" s="15"/>
      <c r="O121" s="15"/>
      <c r="P121" s="15"/>
      <c r="Q121" s="15"/>
      <c r="R121" s="129"/>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row>
    <row r="122" spans="1:115" s="117" customFormat="1" x14ac:dyDescent="0.3">
      <c r="A122" s="15"/>
      <c r="B122" s="15"/>
      <c r="C122" s="15"/>
      <c r="D122" s="15"/>
      <c r="E122" s="15"/>
      <c r="F122" s="15"/>
      <c r="G122" s="15"/>
      <c r="H122" s="15"/>
      <c r="I122" s="15"/>
      <c r="J122" s="15"/>
      <c r="K122" s="15"/>
      <c r="L122" s="15"/>
      <c r="M122" s="15"/>
      <c r="N122" s="15"/>
      <c r="O122" s="15"/>
      <c r="P122" s="15"/>
      <c r="Q122" s="15"/>
      <c r="R122" s="129"/>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row>
    <row r="123" spans="1:115" s="117" customFormat="1" x14ac:dyDescent="0.3">
      <c r="A123" s="15"/>
      <c r="B123" s="15"/>
      <c r="C123" s="15"/>
      <c r="D123" s="15"/>
      <c r="E123" s="15"/>
      <c r="F123" s="15"/>
      <c r="G123" s="15"/>
      <c r="H123" s="15"/>
      <c r="I123" s="15"/>
      <c r="J123" s="15"/>
      <c r="K123" s="15"/>
      <c r="L123" s="15"/>
      <c r="M123" s="15"/>
      <c r="N123" s="15"/>
      <c r="O123" s="15"/>
      <c r="P123" s="15"/>
      <c r="Q123" s="15"/>
      <c r="R123" s="129"/>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row>
    <row r="124" spans="1:115" s="117" customFormat="1" x14ac:dyDescent="0.3">
      <c r="A124" s="15"/>
      <c r="B124" s="15"/>
      <c r="C124" s="15"/>
      <c r="D124" s="15"/>
      <c r="E124" s="15"/>
      <c r="F124" s="15"/>
      <c r="G124" s="15"/>
      <c r="H124" s="15"/>
      <c r="I124" s="15"/>
      <c r="J124" s="15"/>
      <c r="K124" s="15"/>
      <c r="L124" s="15"/>
      <c r="M124" s="15"/>
      <c r="N124" s="15"/>
      <c r="O124" s="15"/>
      <c r="P124" s="15"/>
      <c r="Q124" s="15"/>
      <c r="R124" s="129"/>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row>
    <row r="125" spans="1:115" s="117" customFormat="1" x14ac:dyDescent="0.3">
      <c r="A125" s="15"/>
      <c r="B125" s="15"/>
      <c r="C125" s="15"/>
      <c r="D125" s="15"/>
      <c r="E125" s="15"/>
      <c r="F125" s="15"/>
      <c r="G125" s="15"/>
      <c r="H125" s="15"/>
      <c r="I125" s="15"/>
      <c r="J125" s="15"/>
      <c r="K125" s="15"/>
      <c r="L125" s="15"/>
      <c r="M125" s="15"/>
      <c r="N125" s="15"/>
      <c r="O125" s="15"/>
      <c r="P125" s="15"/>
      <c r="Q125" s="15"/>
      <c r="R125" s="129"/>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row>
    <row r="126" spans="1:115" s="117" customFormat="1" x14ac:dyDescent="0.3">
      <c r="A126" s="15"/>
      <c r="B126" s="15"/>
      <c r="C126" s="15"/>
      <c r="D126" s="15"/>
      <c r="E126" s="15"/>
      <c r="F126" s="15"/>
      <c r="G126" s="15"/>
      <c r="H126" s="15"/>
      <c r="I126" s="15"/>
      <c r="J126" s="15"/>
      <c r="K126" s="15"/>
      <c r="L126" s="15"/>
      <c r="M126" s="15"/>
      <c r="N126" s="15"/>
      <c r="O126" s="15"/>
      <c r="P126" s="15"/>
      <c r="Q126" s="15"/>
      <c r="R126" s="129"/>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row>
    <row r="127" spans="1:115" s="117" customFormat="1" x14ac:dyDescent="0.3">
      <c r="A127" s="15"/>
      <c r="B127" s="15"/>
      <c r="C127" s="15"/>
      <c r="D127" s="15"/>
      <c r="E127" s="15"/>
      <c r="F127" s="15"/>
      <c r="G127" s="15"/>
      <c r="H127" s="15"/>
      <c r="I127" s="15"/>
      <c r="J127" s="15"/>
      <c r="K127" s="15"/>
      <c r="L127" s="15"/>
      <c r="M127" s="15"/>
      <c r="N127" s="15"/>
      <c r="O127" s="15"/>
      <c r="P127" s="15"/>
      <c r="Q127" s="15"/>
      <c r="R127" s="129"/>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row>
    <row r="128" spans="1:115" s="117" customFormat="1" x14ac:dyDescent="0.3">
      <c r="A128" s="15"/>
      <c r="B128" s="15"/>
      <c r="C128" s="15"/>
      <c r="D128" s="15"/>
      <c r="E128" s="15"/>
      <c r="F128" s="15"/>
      <c r="G128" s="15"/>
      <c r="H128" s="15"/>
      <c r="I128" s="15"/>
      <c r="J128" s="15"/>
      <c r="K128" s="15"/>
      <c r="L128" s="15"/>
      <c r="M128" s="15"/>
      <c r="N128" s="15"/>
      <c r="O128" s="15"/>
      <c r="P128" s="15"/>
      <c r="Q128" s="15"/>
      <c r="R128" s="129"/>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row>
    <row r="129" spans="1:115" s="117" customFormat="1" x14ac:dyDescent="0.3">
      <c r="A129" s="15"/>
      <c r="B129" s="15"/>
      <c r="C129" s="15"/>
      <c r="D129" s="15"/>
      <c r="E129" s="15"/>
      <c r="F129" s="15"/>
      <c r="G129" s="15"/>
      <c r="H129" s="15"/>
      <c r="I129" s="15"/>
      <c r="J129" s="15"/>
      <c r="K129" s="15"/>
      <c r="L129" s="15"/>
      <c r="M129" s="15"/>
      <c r="N129" s="15"/>
      <c r="O129" s="15"/>
      <c r="P129" s="15"/>
      <c r="Q129" s="15"/>
      <c r="R129" s="129"/>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row>
    <row r="130" spans="1:115" s="117" customFormat="1" x14ac:dyDescent="0.3">
      <c r="A130" s="15"/>
      <c r="B130" s="15"/>
      <c r="C130" s="15"/>
      <c r="D130" s="15"/>
      <c r="E130" s="15"/>
      <c r="F130" s="15"/>
      <c r="G130" s="15"/>
      <c r="H130" s="15"/>
      <c r="I130" s="15"/>
      <c r="J130" s="15"/>
      <c r="K130" s="15"/>
      <c r="L130" s="15"/>
      <c r="M130" s="15"/>
      <c r="N130" s="15"/>
      <c r="O130" s="15"/>
      <c r="P130" s="15"/>
      <c r="Q130" s="15"/>
      <c r="R130" s="129"/>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row>
    <row r="131" spans="1:115" s="117" customFormat="1" x14ac:dyDescent="0.3">
      <c r="A131" s="15"/>
      <c r="B131" s="15"/>
      <c r="C131" s="15"/>
      <c r="D131" s="15"/>
      <c r="E131" s="15"/>
      <c r="F131" s="15"/>
      <c r="G131" s="15"/>
      <c r="H131" s="15"/>
      <c r="I131" s="15"/>
      <c r="J131" s="15"/>
      <c r="K131" s="15"/>
      <c r="L131" s="15"/>
      <c r="M131" s="15"/>
      <c r="N131" s="15"/>
      <c r="O131" s="15"/>
      <c r="P131" s="15"/>
      <c r="Q131" s="15"/>
      <c r="R131" s="129"/>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row>
    <row r="132" spans="1:115" s="117" customFormat="1" x14ac:dyDescent="0.3">
      <c r="A132" s="15"/>
      <c r="B132" s="15"/>
      <c r="C132" s="15"/>
      <c r="D132" s="15"/>
      <c r="E132" s="15"/>
      <c r="F132" s="15"/>
      <c r="G132" s="15"/>
      <c r="H132" s="15"/>
      <c r="I132" s="15"/>
      <c r="J132" s="15"/>
      <c r="K132" s="15"/>
      <c r="L132" s="15"/>
      <c r="M132" s="15"/>
      <c r="N132" s="15"/>
      <c r="O132" s="15"/>
      <c r="P132" s="15"/>
      <c r="Q132" s="15"/>
      <c r="R132" s="129"/>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row>
    <row r="133" spans="1:115" s="117" customFormat="1" x14ac:dyDescent="0.3">
      <c r="A133" s="15"/>
      <c r="B133" s="15"/>
      <c r="C133" s="15"/>
      <c r="D133" s="15"/>
      <c r="E133" s="15"/>
      <c r="F133" s="15"/>
      <c r="G133" s="15"/>
      <c r="H133" s="15"/>
      <c r="I133" s="15"/>
      <c r="J133" s="15"/>
      <c r="K133" s="15"/>
      <c r="L133" s="15"/>
      <c r="M133" s="15"/>
      <c r="N133" s="15"/>
      <c r="O133" s="15"/>
      <c r="P133" s="15"/>
      <c r="Q133" s="15"/>
      <c r="R133" s="129"/>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row>
    <row r="134" spans="1:115" s="117" customFormat="1" x14ac:dyDescent="0.3">
      <c r="A134" s="15"/>
      <c r="B134" s="15"/>
      <c r="C134" s="15"/>
      <c r="D134" s="15"/>
      <c r="E134" s="15"/>
      <c r="F134" s="15"/>
      <c r="G134" s="15"/>
      <c r="H134" s="15"/>
      <c r="I134" s="15"/>
      <c r="J134" s="15"/>
      <c r="K134" s="15"/>
      <c r="L134" s="15"/>
      <c r="M134" s="15"/>
      <c r="N134" s="15"/>
      <c r="O134" s="15"/>
      <c r="P134" s="15"/>
      <c r="Q134" s="15"/>
      <c r="R134" s="129"/>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row>
    <row r="135" spans="1:115" s="117" customFormat="1" x14ac:dyDescent="0.3">
      <c r="A135" s="15"/>
      <c r="B135" s="15"/>
      <c r="C135" s="15"/>
      <c r="D135" s="15"/>
      <c r="E135" s="15"/>
      <c r="F135" s="15"/>
      <c r="G135" s="15"/>
      <c r="H135" s="15"/>
      <c r="I135" s="15"/>
      <c r="J135" s="15"/>
      <c r="K135" s="15"/>
      <c r="L135" s="15"/>
      <c r="M135" s="15"/>
      <c r="N135" s="15"/>
      <c r="O135" s="15"/>
      <c r="P135" s="15"/>
      <c r="Q135" s="15"/>
      <c r="R135" s="129"/>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row>
    <row r="136" spans="1:115" s="117" customFormat="1" x14ac:dyDescent="0.3">
      <c r="A136" s="15"/>
      <c r="B136" s="15"/>
      <c r="C136" s="15"/>
      <c r="D136" s="15"/>
      <c r="E136" s="15"/>
      <c r="F136" s="15"/>
      <c r="G136" s="15"/>
      <c r="H136" s="15"/>
      <c r="I136" s="15"/>
      <c r="J136" s="15"/>
      <c r="K136" s="15"/>
      <c r="L136" s="15"/>
      <c r="M136" s="15"/>
      <c r="N136" s="15"/>
      <c r="O136" s="15"/>
      <c r="P136" s="15"/>
      <c r="Q136" s="15"/>
      <c r="R136" s="129"/>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row>
    <row r="137" spans="1:115" s="117" customFormat="1" x14ac:dyDescent="0.3">
      <c r="A137" s="15"/>
      <c r="B137" s="15"/>
      <c r="C137" s="15"/>
      <c r="D137" s="15"/>
      <c r="E137" s="15"/>
      <c r="F137" s="15"/>
      <c r="G137" s="15"/>
      <c r="H137" s="15"/>
      <c r="I137" s="15"/>
      <c r="J137" s="15"/>
      <c r="K137" s="15"/>
      <c r="L137" s="15"/>
      <c r="M137" s="15"/>
      <c r="N137" s="15"/>
      <c r="O137" s="15"/>
      <c r="P137" s="15"/>
      <c r="Q137" s="15"/>
      <c r="R137" s="129"/>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row>
    <row r="138" spans="1:115" s="117" customFormat="1" x14ac:dyDescent="0.3">
      <c r="A138" s="15"/>
      <c r="B138" s="15"/>
      <c r="C138" s="15"/>
      <c r="D138" s="15"/>
      <c r="E138" s="15"/>
      <c r="F138" s="15"/>
      <c r="G138" s="15"/>
      <c r="H138" s="15"/>
      <c r="I138" s="15"/>
      <c r="J138" s="15"/>
      <c r="K138" s="15"/>
      <c r="L138" s="15"/>
      <c r="M138" s="15"/>
      <c r="N138" s="15"/>
      <c r="O138" s="15"/>
      <c r="P138" s="15"/>
      <c r="Q138" s="15"/>
      <c r="R138" s="129"/>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row>
    <row r="139" spans="1:115" s="117" customFormat="1" x14ac:dyDescent="0.3">
      <c r="A139" s="15"/>
      <c r="B139" s="15"/>
      <c r="C139" s="15"/>
      <c r="D139" s="15"/>
      <c r="E139" s="15"/>
      <c r="F139" s="15"/>
      <c r="G139" s="15"/>
      <c r="H139" s="15"/>
      <c r="I139" s="15"/>
      <c r="J139" s="15"/>
      <c r="K139" s="15"/>
      <c r="L139" s="15"/>
      <c r="M139" s="15"/>
      <c r="N139" s="15"/>
      <c r="O139" s="15"/>
      <c r="P139" s="15"/>
      <c r="Q139" s="15"/>
      <c r="R139" s="129"/>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row>
    <row r="140" spans="1:115" s="117" customFormat="1" x14ac:dyDescent="0.3">
      <c r="A140" s="15"/>
      <c r="B140" s="15"/>
      <c r="C140" s="15"/>
      <c r="D140" s="15"/>
      <c r="E140" s="15"/>
      <c r="F140" s="15"/>
      <c r="G140" s="15"/>
      <c r="H140" s="15"/>
      <c r="I140" s="15"/>
      <c r="J140" s="15"/>
      <c r="K140" s="15"/>
      <c r="L140" s="15"/>
      <c r="M140" s="15"/>
      <c r="N140" s="15"/>
      <c r="O140" s="15"/>
      <c r="P140" s="15"/>
      <c r="Q140" s="15"/>
      <c r="R140" s="129"/>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row>
    <row r="141" spans="1:115" s="117" customFormat="1" x14ac:dyDescent="0.3">
      <c r="A141" s="15"/>
      <c r="B141" s="15"/>
      <c r="C141" s="15"/>
      <c r="D141" s="15"/>
      <c r="E141" s="15"/>
      <c r="F141" s="15"/>
      <c r="G141" s="15"/>
      <c r="H141" s="15"/>
      <c r="I141" s="15"/>
      <c r="J141" s="15"/>
      <c r="K141" s="15"/>
      <c r="L141" s="15"/>
      <c r="M141" s="15"/>
      <c r="N141" s="15"/>
      <c r="O141" s="15"/>
      <c r="P141" s="15"/>
      <c r="Q141" s="15"/>
      <c r="R141" s="129"/>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row>
    <row r="142" spans="1:115" s="117" customFormat="1" x14ac:dyDescent="0.3">
      <c r="A142" s="15"/>
      <c r="B142" s="15"/>
      <c r="C142" s="15"/>
      <c r="D142" s="15"/>
      <c r="E142" s="15"/>
      <c r="F142" s="15"/>
      <c r="G142" s="15"/>
      <c r="H142" s="15"/>
      <c r="I142" s="15"/>
      <c r="J142" s="15"/>
      <c r="K142" s="15"/>
      <c r="L142" s="15"/>
      <c r="M142" s="15"/>
      <c r="N142" s="15"/>
      <c r="O142" s="15"/>
      <c r="P142" s="15"/>
      <c r="Q142" s="15"/>
      <c r="R142" s="129"/>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row>
    <row r="143" spans="1:115" s="117" customFormat="1" x14ac:dyDescent="0.3">
      <c r="A143" s="15"/>
      <c r="B143" s="15"/>
      <c r="C143" s="15"/>
      <c r="D143" s="15"/>
      <c r="E143" s="15"/>
      <c r="F143" s="15"/>
      <c r="G143" s="15"/>
      <c r="H143" s="15"/>
      <c r="I143" s="15"/>
      <c r="J143" s="15"/>
      <c r="K143" s="15"/>
      <c r="L143" s="15"/>
      <c r="M143" s="15"/>
      <c r="N143" s="15"/>
      <c r="O143" s="15"/>
      <c r="P143" s="15"/>
      <c r="Q143" s="15"/>
      <c r="R143" s="129"/>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row>
    <row r="144" spans="1:115" s="117" customFormat="1" x14ac:dyDescent="0.3">
      <c r="A144" s="15"/>
      <c r="B144" s="15"/>
      <c r="C144" s="15"/>
      <c r="D144" s="15"/>
      <c r="E144" s="15"/>
      <c r="F144" s="15"/>
      <c r="G144" s="15"/>
      <c r="H144" s="15"/>
      <c r="I144" s="15"/>
      <c r="J144" s="15"/>
      <c r="K144" s="15"/>
      <c r="L144" s="15"/>
      <c r="M144" s="15"/>
      <c r="N144" s="15"/>
      <c r="O144" s="15"/>
      <c r="P144" s="15"/>
      <c r="Q144" s="15"/>
      <c r="R144" s="129"/>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row>
    <row r="145" spans="1:115" s="117" customFormat="1" x14ac:dyDescent="0.3">
      <c r="A145" s="15"/>
      <c r="B145" s="15"/>
      <c r="C145" s="15"/>
      <c r="D145" s="15"/>
      <c r="E145" s="15"/>
      <c r="F145" s="15"/>
      <c r="G145" s="15"/>
      <c r="H145" s="15"/>
      <c r="I145" s="15"/>
      <c r="J145" s="15"/>
      <c r="K145" s="15"/>
      <c r="L145" s="15"/>
      <c r="M145" s="15"/>
      <c r="N145" s="15"/>
      <c r="O145" s="15"/>
      <c r="P145" s="15"/>
      <c r="Q145" s="15"/>
      <c r="R145" s="129"/>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row>
    <row r="146" spans="1:115" s="117" customFormat="1" x14ac:dyDescent="0.3">
      <c r="A146" s="15"/>
      <c r="B146" s="15"/>
      <c r="C146" s="15"/>
      <c r="D146" s="15"/>
      <c r="E146" s="15"/>
      <c r="F146" s="15"/>
      <c r="G146" s="15"/>
      <c r="H146" s="15"/>
      <c r="I146" s="15"/>
      <c r="J146" s="15"/>
      <c r="K146" s="15"/>
      <c r="L146" s="15"/>
      <c r="M146" s="15"/>
      <c r="N146" s="15"/>
      <c r="O146" s="15"/>
      <c r="P146" s="15"/>
      <c r="Q146" s="15"/>
      <c r="R146" s="129"/>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row>
    <row r="147" spans="1:115" s="117" customFormat="1" x14ac:dyDescent="0.3">
      <c r="A147" s="15"/>
      <c r="B147" s="15"/>
      <c r="C147" s="15"/>
      <c r="D147" s="15"/>
      <c r="E147" s="15"/>
      <c r="F147" s="15"/>
      <c r="G147" s="15"/>
      <c r="H147" s="15"/>
      <c r="I147" s="15"/>
      <c r="J147" s="15"/>
      <c r="K147" s="15"/>
      <c r="L147" s="15"/>
      <c r="M147" s="15"/>
      <c r="N147" s="15"/>
      <c r="O147" s="15"/>
      <c r="P147" s="15"/>
      <c r="Q147" s="15"/>
      <c r="R147" s="129"/>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row>
    <row r="148" spans="1:115" s="117" customFormat="1" x14ac:dyDescent="0.3">
      <c r="A148" s="15"/>
      <c r="B148" s="15"/>
      <c r="C148" s="15"/>
      <c r="D148" s="15"/>
      <c r="E148" s="15"/>
      <c r="F148" s="15"/>
      <c r="G148" s="15"/>
      <c r="H148" s="15"/>
      <c r="I148" s="15"/>
      <c r="J148" s="15"/>
      <c r="K148" s="15"/>
      <c r="L148" s="15"/>
      <c r="M148" s="15"/>
      <c r="N148" s="15"/>
      <c r="O148" s="15"/>
      <c r="P148" s="15"/>
      <c r="Q148" s="15"/>
      <c r="R148" s="129"/>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row>
    <row r="149" spans="1:115" s="117" customFormat="1" x14ac:dyDescent="0.3">
      <c r="A149" s="15"/>
      <c r="B149" s="15"/>
      <c r="C149" s="15"/>
      <c r="D149" s="15"/>
      <c r="E149" s="15"/>
      <c r="F149" s="15"/>
      <c r="G149" s="15"/>
      <c r="H149" s="15"/>
      <c r="I149" s="15"/>
      <c r="J149" s="15"/>
      <c r="K149" s="15"/>
      <c r="L149" s="15"/>
      <c r="M149" s="15"/>
      <c r="N149" s="15"/>
      <c r="O149" s="15"/>
      <c r="P149" s="15"/>
      <c r="Q149" s="15"/>
      <c r="R149" s="129"/>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row>
    <row r="150" spans="1:115" s="117" customFormat="1" x14ac:dyDescent="0.3">
      <c r="A150" s="15"/>
      <c r="B150" s="15"/>
      <c r="C150" s="15"/>
      <c r="D150" s="15"/>
      <c r="E150" s="15"/>
      <c r="F150" s="15"/>
      <c r="G150" s="15"/>
      <c r="H150" s="15"/>
      <c r="I150" s="15"/>
      <c r="J150" s="15"/>
      <c r="K150" s="15"/>
      <c r="L150" s="15"/>
      <c r="M150" s="15"/>
      <c r="N150" s="15"/>
      <c r="O150" s="15"/>
      <c r="P150" s="15"/>
      <c r="Q150" s="15"/>
      <c r="R150" s="129"/>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row>
    <row r="151" spans="1:115" s="117" customFormat="1" x14ac:dyDescent="0.3">
      <c r="A151" s="15"/>
      <c r="B151" s="15"/>
      <c r="C151" s="15"/>
      <c r="D151" s="15"/>
      <c r="E151" s="15"/>
      <c r="F151" s="15"/>
      <c r="G151" s="15"/>
      <c r="H151" s="15"/>
      <c r="I151" s="15"/>
      <c r="J151" s="15"/>
      <c r="K151" s="15"/>
      <c r="L151" s="15"/>
      <c r="M151" s="15"/>
      <c r="N151" s="15"/>
      <c r="O151" s="15"/>
      <c r="P151" s="15"/>
      <c r="Q151" s="15"/>
      <c r="R151" s="129"/>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row>
    <row r="152" spans="1:115" s="117" customFormat="1" x14ac:dyDescent="0.3">
      <c r="A152" s="15"/>
      <c r="B152" s="15"/>
      <c r="C152" s="15"/>
      <c r="D152" s="15"/>
      <c r="E152" s="15"/>
      <c r="F152" s="15"/>
      <c r="G152" s="15"/>
      <c r="H152" s="15"/>
      <c r="I152" s="15"/>
      <c r="J152" s="15"/>
      <c r="K152" s="15"/>
      <c r="L152" s="15"/>
      <c r="M152" s="15"/>
      <c r="N152" s="15"/>
      <c r="O152" s="15"/>
      <c r="P152" s="15"/>
      <c r="Q152" s="15"/>
      <c r="R152" s="129"/>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row>
    <row r="153" spans="1:115" s="117" customFormat="1" x14ac:dyDescent="0.3">
      <c r="A153" s="15"/>
      <c r="B153" s="15"/>
      <c r="C153" s="15"/>
      <c r="D153" s="15"/>
      <c r="E153" s="15"/>
      <c r="F153" s="15"/>
      <c r="G153" s="15"/>
      <c r="H153" s="15"/>
      <c r="I153" s="15"/>
      <c r="J153" s="15"/>
      <c r="K153" s="15"/>
      <c r="L153" s="15"/>
      <c r="M153" s="15"/>
      <c r="N153" s="15"/>
      <c r="O153" s="15"/>
      <c r="P153" s="15"/>
      <c r="Q153" s="15"/>
      <c r="R153" s="129"/>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row>
    <row r="154" spans="1:115" s="117" customFormat="1" x14ac:dyDescent="0.3">
      <c r="A154" s="15"/>
      <c r="B154" s="15"/>
      <c r="C154" s="15"/>
      <c r="D154" s="15"/>
      <c r="E154" s="15"/>
      <c r="F154" s="15"/>
      <c r="G154" s="15"/>
      <c r="H154" s="15"/>
      <c r="I154" s="15"/>
      <c r="J154" s="15"/>
      <c r="K154" s="15"/>
      <c r="L154" s="15"/>
      <c r="M154" s="15"/>
      <c r="N154" s="15"/>
      <c r="O154" s="15"/>
      <c r="P154" s="15"/>
      <c r="Q154" s="15"/>
      <c r="R154" s="129"/>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row>
    <row r="155" spans="1:115" s="117" customFormat="1" x14ac:dyDescent="0.3">
      <c r="A155" s="15"/>
      <c r="B155" s="15"/>
      <c r="C155" s="15"/>
      <c r="D155" s="15"/>
      <c r="E155" s="15"/>
      <c r="F155" s="15"/>
      <c r="G155" s="15"/>
      <c r="H155" s="15"/>
      <c r="I155" s="15"/>
      <c r="J155" s="15"/>
      <c r="K155" s="15"/>
      <c r="L155" s="15"/>
      <c r="M155" s="15"/>
      <c r="N155" s="15"/>
      <c r="O155" s="15"/>
      <c r="P155" s="15"/>
      <c r="Q155" s="15"/>
      <c r="R155" s="129"/>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row>
    <row r="156" spans="1:115" s="117" customFormat="1" x14ac:dyDescent="0.3">
      <c r="A156" s="15"/>
      <c r="B156" s="15"/>
      <c r="C156" s="15"/>
      <c r="D156" s="15"/>
      <c r="E156" s="15"/>
      <c r="F156" s="15"/>
      <c r="G156" s="15"/>
      <c r="H156" s="15"/>
      <c r="I156" s="15"/>
      <c r="J156" s="15"/>
      <c r="K156" s="15"/>
      <c r="L156" s="15"/>
      <c r="M156" s="15"/>
      <c r="N156" s="15"/>
      <c r="O156" s="15"/>
      <c r="P156" s="15"/>
      <c r="Q156" s="15"/>
      <c r="R156" s="129"/>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row>
    <row r="157" spans="1:115" s="117" customFormat="1" x14ac:dyDescent="0.3">
      <c r="A157" s="15"/>
      <c r="B157" s="15"/>
      <c r="C157" s="15"/>
      <c r="D157" s="15"/>
      <c r="E157" s="15"/>
      <c r="F157" s="15"/>
      <c r="G157" s="15"/>
      <c r="H157" s="15"/>
      <c r="I157" s="15"/>
      <c r="J157" s="15"/>
      <c r="K157" s="15"/>
      <c r="L157" s="15"/>
      <c r="M157" s="15"/>
      <c r="N157" s="15"/>
      <c r="O157" s="15"/>
      <c r="P157" s="15"/>
      <c r="Q157" s="15"/>
      <c r="R157" s="129"/>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row>
    <row r="158" spans="1:115" s="117" customFormat="1" x14ac:dyDescent="0.3">
      <c r="A158" s="15"/>
      <c r="B158" s="15"/>
      <c r="C158" s="15"/>
      <c r="D158" s="15"/>
      <c r="E158" s="15"/>
      <c r="F158" s="15"/>
      <c r="G158" s="15"/>
      <c r="H158" s="15"/>
      <c r="I158" s="15"/>
      <c r="J158" s="15"/>
      <c r="K158" s="15"/>
      <c r="L158" s="15"/>
      <c r="M158" s="15"/>
      <c r="N158" s="15"/>
      <c r="O158" s="15"/>
      <c r="P158" s="15"/>
      <c r="Q158" s="15"/>
      <c r="R158" s="129"/>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row>
    <row r="159" spans="1:115" s="117" customFormat="1" x14ac:dyDescent="0.3">
      <c r="A159" s="15"/>
      <c r="B159" s="15"/>
      <c r="C159" s="15"/>
      <c r="D159" s="15"/>
      <c r="E159" s="15"/>
      <c r="F159" s="15"/>
      <c r="G159" s="15"/>
      <c r="H159" s="15"/>
      <c r="I159" s="15"/>
      <c r="J159" s="15"/>
      <c r="K159" s="15"/>
      <c r="L159" s="15"/>
      <c r="M159" s="15"/>
      <c r="N159" s="15"/>
      <c r="O159" s="15"/>
      <c r="P159" s="15"/>
      <c r="Q159" s="15"/>
      <c r="R159" s="129"/>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row>
    <row r="160" spans="1:115" s="117" customFormat="1" x14ac:dyDescent="0.3">
      <c r="A160" s="15"/>
      <c r="B160" s="15"/>
      <c r="C160" s="15"/>
      <c r="D160" s="15"/>
      <c r="E160" s="15"/>
      <c r="F160" s="15"/>
      <c r="G160" s="15"/>
      <c r="H160" s="15"/>
      <c r="I160" s="15"/>
      <c r="J160" s="15"/>
      <c r="K160" s="15"/>
      <c r="L160" s="15"/>
      <c r="M160" s="15"/>
      <c r="N160" s="15"/>
      <c r="O160" s="15"/>
      <c r="P160" s="15"/>
      <c r="Q160" s="15"/>
      <c r="R160" s="129"/>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row>
    <row r="161" spans="1:115" s="117" customFormat="1" x14ac:dyDescent="0.3">
      <c r="A161" s="15"/>
      <c r="B161" s="15"/>
      <c r="C161" s="15"/>
      <c r="D161" s="15"/>
      <c r="E161" s="15"/>
      <c r="F161" s="15"/>
      <c r="G161" s="15"/>
      <c r="H161" s="15"/>
      <c r="I161" s="15"/>
      <c r="J161" s="15"/>
      <c r="K161" s="15"/>
      <c r="L161" s="15"/>
      <c r="M161" s="15"/>
      <c r="N161" s="15"/>
      <c r="O161" s="15"/>
      <c r="P161" s="15"/>
      <c r="Q161" s="15"/>
      <c r="R161" s="129"/>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row>
    <row r="162" spans="1:115" s="117" customFormat="1" x14ac:dyDescent="0.3">
      <c r="A162" s="15"/>
      <c r="B162" s="15"/>
      <c r="C162" s="15"/>
      <c r="D162" s="15"/>
      <c r="E162" s="15"/>
      <c r="F162" s="15"/>
      <c r="G162" s="15"/>
      <c r="H162" s="15"/>
      <c r="I162" s="15"/>
      <c r="J162" s="15"/>
      <c r="K162" s="15"/>
      <c r="L162" s="15"/>
      <c r="M162" s="15"/>
      <c r="N162" s="15"/>
      <c r="O162" s="15"/>
      <c r="P162" s="15"/>
      <c r="Q162" s="15"/>
      <c r="R162" s="129"/>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row>
    <row r="163" spans="1:115" s="117" customFormat="1" x14ac:dyDescent="0.3">
      <c r="A163" s="15"/>
      <c r="B163" s="15"/>
      <c r="C163" s="15"/>
      <c r="D163" s="15"/>
      <c r="E163" s="15"/>
      <c r="F163" s="15"/>
      <c r="G163" s="15"/>
      <c r="H163" s="15"/>
      <c r="I163" s="15"/>
      <c r="J163" s="15"/>
      <c r="K163" s="15"/>
      <c r="L163" s="15"/>
      <c r="M163" s="15"/>
      <c r="N163" s="15"/>
      <c r="O163" s="15"/>
      <c r="P163" s="15"/>
      <c r="Q163" s="15"/>
      <c r="R163" s="129"/>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row>
    <row r="164" spans="1:115" s="117" customFormat="1" x14ac:dyDescent="0.3">
      <c r="A164" s="15"/>
      <c r="B164" s="15"/>
      <c r="C164" s="15"/>
      <c r="D164" s="15"/>
      <c r="E164" s="15"/>
      <c r="F164" s="15"/>
      <c r="G164" s="15"/>
      <c r="H164" s="15"/>
      <c r="I164" s="15"/>
      <c r="J164" s="15"/>
      <c r="K164" s="15"/>
      <c r="L164" s="15"/>
      <c r="M164" s="15"/>
      <c r="N164" s="15"/>
      <c r="O164" s="15"/>
      <c r="P164" s="15"/>
      <c r="Q164" s="15"/>
      <c r="R164" s="129"/>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row>
    <row r="165" spans="1:115" s="117" customFormat="1" x14ac:dyDescent="0.3">
      <c r="A165" s="15"/>
      <c r="B165" s="15"/>
      <c r="C165" s="15"/>
      <c r="D165" s="15"/>
      <c r="E165" s="15"/>
      <c r="F165" s="15"/>
      <c r="G165" s="15"/>
      <c r="H165" s="15"/>
      <c r="I165" s="15"/>
      <c r="J165" s="15"/>
      <c r="K165" s="15"/>
      <c r="L165" s="15"/>
      <c r="M165" s="15"/>
      <c r="N165" s="15"/>
      <c r="O165" s="15"/>
      <c r="P165" s="15"/>
      <c r="Q165" s="15"/>
      <c r="R165" s="129"/>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row>
    <row r="166" spans="1:115" s="117" customFormat="1" x14ac:dyDescent="0.3">
      <c r="A166" s="15"/>
      <c r="B166" s="15"/>
      <c r="C166" s="15"/>
      <c r="D166" s="15"/>
      <c r="E166" s="15"/>
      <c r="F166" s="15"/>
      <c r="G166" s="15"/>
      <c r="H166" s="15"/>
      <c r="I166" s="15"/>
      <c r="J166" s="15"/>
      <c r="K166" s="15"/>
      <c r="L166" s="15"/>
      <c r="M166" s="15"/>
      <c r="N166" s="15"/>
      <c r="O166" s="15"/>
      <c r="P166" s="15"/>
      <c r="Q166" s="15"/>
      <c r="R166" s="129"/>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row>
    <row r="167" spans="1:115" s="117" customFormat="1" x14ac:dyDescent="0.3">
      <c r="A167" s="15"/>
      <c r="B167" s="15"/>
      <c r="C167" s="15"/>
      <c r="D167" s="15"/>
      <c r="E167" s="15"/>
      <c r="F167" s="15"/>
      <c r="G167" s="15"/>
      <c r="H167" s="15"/>
      <c r="I167" s="15"/>
      <c r="J167" s="15"/>
      <c r="K167" s="15"/>
      <c r="L167" s="15"/>
      <c r="M167" s="15"/>
      <c r="N167" s="15"/>
      <c r="O167" s="15"/>
      <c r="P167" s="15"/>
      <c r="Q167" s="15"/>
      <c r="R167" s="129"/>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row>
    <row r="168" spans="1:115" s="117" customFormat="1" x14ac:dyDescent="0.3">
      <c r="A168" s="15"/>
      <c r="B168" s="15"/>
      <c r="C168" s="15"/>
      <c r="D168" s="15"/>
      <c r="E168" s="15"/>
      <c r="F168" s="15"/>
      <c r="G168" s="15"/>
      <c r="H168" s="15"/>
      <c r="I168" s="15"/>
      <c r="J168" s="15"/>
      <c r="K168" s="15"/>
      <c r="L168" s="15"/>
      <c r="M168" s="15"/>
      <c r="N168" s="15"/>
      <c r="O168" s="15"/>
      <c r="P168" s="15"/>
      <c r="Q168" s="15"/>
      <c r="R168" s="129"/>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row>
    <row r="169" spans="1:115" s="117" customFormat="1" x14ac:dyDescent="0.3">
      <c r="A169" s="15"/>
      <c r="B169" s="15"/>
      <c r="C169" s="15"/>
      <c r="D169" s="15"/>
      <c r="E169" s="15"/>
      <c r="F169" s="15"/>
      <c r="G169" s="15"/>
      <c r="H169" s="15"/>
      <c r="I169" s="15"/>
      <c r="J169" s="15"/>
      <c r="K169" s="15"/>
      <c r="L169" s="15"/>
      <c r="M169" s="15"/>
      <c r="N169" s="15"/>
      <c r="O169" s="15"/>
      <c r="P169" s="15"/>
      <c r="Q169" s="15"/>
      <c r="R169" s="129"/>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row>
    <row r="170" spans="1:115" s="117" customFormat="1" x14ac:dyDescent="0.3">
      <c r="A170" s="15"/>
      <c r="B170" s="15"/>
      <c r="C170" s="15"/>
      <c r="D170" s="15"/>
      <c r="E170" s="15"/>
      <c r="F170" s="15"/>
      <c r="G170" s="15"/>
      <c r="H170" s="15"/>
      <c r="I170" s="15"/>
      <c r="J170" s="15"/>
      <c r="K170" s="15"/>
      <c r="L170" s="15"/>
      <c r="M170" s="15"/>
      <c r="N170" s="15"/>
      <c r="O170" s="15"/>
      <c r="P170" s="15"/>
      <c r="Q170" s="15"/>
      <c r="R170" s="129"/>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row>
    <row r="171" spans="1:115" s="117" customFormat="1" x14ac:dyDescent="0.3">
      <c r="A171" s="15"/>
      <c r="B171" s="15"/>
      <c r="C171" s="15"/>
      <c r="D171" s="15"/>
      <c r="E171" s="15"/>
      <c r="F171" s="15"/>
      <c r="G171" s="15"/>
      <c r="H171" s="15"/>
      <c r="I171" s="15"/>
      <c r="J171" s="15"/>
      <c r="K171" s="15"/>
      <c r="L171" s="15"/>
      <c r="M171" s="15"/>
      <c r="N171" s="15"/>
      <c r="O171" s="15"/>
      <c r="P171" s="15"/>
      <c r="Q171" s="15"/>
      <c r="R171" s="129"/>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row>
    <row r="172" spans="1:115" s="117" customFormat="1" x14ac:dyDescent="0.3">
      <c r="A172" s="15"/>
      <c r="B172" s="15"/>
      <c r="C172" s="15"/>
      <c r="D172" s="15"/>
      <c r="E172" s="15"/>
      <c r="F172" s="15"/>
      <c r="G172" s="15"/>
      <c r="H172" s="15"/>
      <c r="I172" s="15"/>
      <c r="J172" s="15"/>
      <c r="K172" s="15"/>
      <c r="L172" s="15"/>
      <c r="M172" s="15"/>
      <c r="N172" s="15"/>
      <c r="O172" s="15"/>
      <c r="P172" s="15"/>
      <c r="Q172" s="15"/>
      <c r="R172" s="129"/>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row>
    <row r="173" spans="1:115" s="117" customFormat="1" x14ac:dyDescent="0.3">
      <c r="A173" s="15"/>
      <c r="B173" s="15"/>
      <c r="C173" s="15"/>
      <c r="D173" s="15"/>
      <c r="E173" s="15"/>
      <c r="F173" s="15"/>
      <c r="G173" s="15"/>
      <c r="H173" s="15"/>
      <c r="I173" s="15"/>
      <c r="J173" s="15"/>
      <c r="K173" s="15"/>
      <c r="L173" s="15"/>
      <c r="M173" s="15"/>
      <c r="N173" s="15"/>
      <c r="O173" s="15"/>
      <c r="P173" s="15"/>
      <c r="Q173" s="15"/>
      <c r="R173" s="129"/>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row>
    <row r="174" spans="1:115" s="117" customFormat="1" x14ac:dyDescent="0.3">
      <c r="A174" s="15"/>
      <c r="B174" s="15"/>
      <c r="C174" s="15"/>
      <c r="D174" s="15"/>
      <c r="E174" s="15"/>
      <c r="F174" s="15"/>
      <c r="G174" s="15"/>
      <c r="H174" s="15"/>
      <c r="I174" s="15"/>
      <c r="J174" s="15"/>
      <c r="K174" s="15"/>
      <c r="L174" s="15"/>
      <c r="M174" s="15"/>
      <c r="N174" s="15"/>
      <c r="O174" s="15"/>
      <c r="P174" s="15"/>
      <c r="Q174" s="15"/>
      <c r="R174" s="129"/>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row>
    <row r="175" spans="1:115" s="117" customFormat="1" x14ac:dyDescent="0.3">
      <c r="A175" s="15"/>
      <c r="B175" s="15"/>
      <c r="C175" s="15"/>
      <c r="D175" s="15"/>
      <c r="E175" s="15"/>
      <c r="F175" s="15"/>
      <c r="G175" s="15"/>
      <c r="H175" s="15"/>
      <c r="I175" s="15"/>
      <c r="J175" s="15"/>
      <c r="K175" s="15"/>
      <c r="L175" s="15"/>
      <c r="M175" s="15"/>
      <c r="N175" s="15"/>
      <c r="O175" s="15"/>
      <c r="P175" s="15"/>
      <c r="Q175" s="15"/>
      <c r="R175" s="129"/>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row>
    <row r="176" spans="1:115" s="117" customFormat="1" x14ac:dyDescent="0.3">
      <c r="A176" s="15"/>
      <c r="B176" s="15"/>
      <c r="C176" s="15"/>
      <c r="D176" s="15"/>
      <c r="E176" s="15"/>
      <c r="F176" s="15"/>
      <c r="G176" s="15"/>
      <c r="H176" s="15"/>
      <c r="I176" s="15"/>
      <c r="J176" s="15"/>
      <c r="K176" s="15"/>
      <c r="L176" s="15"/>
      <c r="M176" s="15"/>
      <c r="N176" s="15"/>
      <c r="O176" s="15"/>
      <c r="P176" s="15"/>
      <c r="Q176" s="15"/>
      <c r="R176" s="129"/>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row>
    <row r="177" spans="1:115" s="117" customFormat="1" x14ac:dyDescent="0.3">
      <c r="A177" s="15"/>
      <c r="B177" s="15"/>
      <c r="C177" s="15"/>
      <c r="D177" s="15"/>
      <c r="E177" s="15"/>
      <c r="F177" s="15"/>
      <c r="G177" s="15"/>
      <c r="H177" s="15"/>
      <c r="I177" s="15"/>
      <c r="J177" s="15"/>
      <c r="K177" s="15"/>
      <c r="L177" s="15"/>
      <c r="M177" s="15"/>
      <c r="N177" s="15"/>
      <c r="O177" s="15"/>
      <c r="P177" s="15"/>
      <c r="Q177" s="15"/>
      <c r="R177" s="129"/>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row>
    <row r="178" spans="1:115" s="117" customFormat="1" x14ac:dyDescent="0.3">
      <c r="A178" s="15"/>
      <c r="B178" s="15"/>
      <c r="C178" s="15"/>
      <c r="D178" s="15"/>
      <c r="E178" s="15"/>
      <c r="F178" s="15"/>
      <c r="G178" s="15"/>
      <c r="H178" s="15"/>
      <c r="I178" s="15"/>
      <c r="J178" s="15"/>
      <c r="K178" s="15"/>
      <c r="L178" s="15"/>
      <c r="M178" s="15"/>
      <c r="N178" s="15"/>
      <c r="O178" s="15"/>
      <c r="P178" s="15"/>
      <c r="Q178" s="15"/>
      <c r="R178" s="129"/>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row>
    <row r="179" spans="1:115" s="117" customFormat="1" x14ac:dyDescent="0.3">
      <c r="A179" s="15"/>
      <c r="B179" s="15"/>
      <c r="C179" s="15"/>
      <c r="D179" s="15"/>
      <c r="E179" s="15"/>
      <c r="F179" s="15"/>
      <c r="G179" s="15"/>
      <c r="H179" s="15"/>
      <c r="I179" s="15"/>
      <c r="J179" s="15"/>
      <c r="K179" s="15"/>
      <c r="L179" s="15"/>
      <c r="M179" s="15"/>
      <c r="N179" s="15"/>
      <c r="O179" s="15"/>
      <c r="P179" s="15"/>
      <c r="Q179" s="15"/>
      <c r="R179" s="129"/>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row>
    <row r="180" spans="1:115" s="117" customFormat="1" x14ac:dyDescent="0.3">
      <c r="A180" s="15"/>
      <c r="B180" s="15"/>
      <c r="C180" s="15"/>
      <c r="D180" s="15"/>
      <c r="E180" s="15"/>
      <c r="F180" s="15"/>
      <c r="G180" s="15"/>
      <c r="H180" s="15"/>
      <c r="I180" s="15"/>
      <c r="J180" s="15"/>
      <c r="K180" s="15"/>
      <c r="L180" s="15"/>
      <c r="M180" s="15"/>
      <c r="N180" s="15"/>
      <c r="O180" s="15"/>
      <c r="P180" s="15"/>
      <c r="Q180" s="15"/>
      <c r="R180" s="129"/>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row>
    <row r="181" spans="1:115" s="117" customFormat="1" x14ac:dyDescent="0.3">
      <c r="A181" s="15"/>
      <c r="B181" s="15"/>
      <c r="C181" s="15"/>
      <c r="D181" s="15"/>
      <c r="E181" s="15"/>
      <c r="F181" s="15"/>
      <c r="G181" s="15"/>
      <c r="H181" s="15"/>
      <c r="I181" s="15"/>
      <c r="J181" s="15"/>
      <c r="K181" s="15"/>
      <c r="L181" s="15"/>
      <c r="M181" s="15"/>
      <c r="N181" s="15"/>
      <c r="O181" s="15"/>
      <c r="P181" s="15"/>
      <c r="Q181" s="15"/>
      <c r="R181" s="129"/>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row>
    <row r="182" spans="1:115" s="117" customFormat="1" x14ac:dyDescent="0.3">
      <c r="A182" s="15"/>
      <c r="B182" s="15"/>
      <c r="C182" s="15"/>
      <c r="D182" s="15"/>
      <c r="E182" s="15"/>
      <c r="F182" s="15"/>
      <c r="G182" s="15"/>
      <c r="H182" s="15"/>
      <c r="I182" s="15"/>
      <c r="J182" s="15"/>
      <c r="K182" s="15"/>
      <c r="L182" s="15"/>
      <c r="M182" s="15"/>
      <c r="N182" s="15"/>
      <c r="O182" s="15"/>
      <c r="P182" s="15"/>
      <c r="Q182" s="15"/>
      <c r="R182" s="129"/>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row>
    <row r="183" spans="1:115" s="117" customFormat="1" x14ac:dyDescent="0.3">
      <c r="A183" s="15"/>
      <c r="B183" s="15"/>
      <c r="C183" s="15"/>
      <c r="D183" s="15"/>
      <c r="E183" s="15"/>
      <c r="F183" s="15"/>
      <c r="G183" s="15"/>
      <c r="H183" s="15"/>
      <c r="I183" s="15"/>
      <c r="J183" s="15"/>
      <c r="K183" s="15"/>
      <c r="L183" s="15"/>
      <c r="M183" s="15"/>
      <c r="N183" s="15"/>
      <c r="O183" s="15"/>
      <c r="P183" s="15"/>
      <c r="Q183" s="15"/>
      <c r="R183" s="129"/>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row>
    <row r="184" spans="1:115" s="117" customFormat="1" x14ac:dyDescent="0.3">
      <c r="A184" s="15"/>
      <c r="B184" s="15"/>
      <c r="C184" s="15"/>
      <c r="D184" s="15"/>
      <c r="E184" s="15"/>
      <c r="F184" s="15"/>
      <c r="G184" s="15"/>
      <c r="H184" s="15"/>
      <c r="I184" s="15"/>
      <c r="J184" s="15"/>
      <c r="K184" s="15"/>
      <c r="L184" s="15"/>
      <c r="M184" s="15"/>
      <c r="N184" s="15"/>
      <c r="O184" s="15"/>
      <c r="P184" s="15"/>
      <c r="Q184" s="15"/>
      <c r="R184" s="129"/>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row>
    <row r="185" spans="1:115" s="117" customFormat="1" x14ac:dyDescent="0.3">
      <c r="A185" s="15"/>
      <c r="B185" s="15"/>
      <c r="C185" s="15"/>
      <c r="D185" s="15"/>
      <c r="E185" s="15"/>
      <c r="F185" s="15"/>
      <c r="G185" s="15"/>
      <c r="H185" s="15"/>
      <c r="I185" s="15"/>
      <c r="J185" s="15"/>
      <c r="K185" s="15"/>
      <c r="L185" s="15"/>
      <c r="M185" s="15"/>
      <c r="N185" s="15"/>
      <c r="O185" s="15"/>
      <c r="P185" s="15"/>
      <c r="Q185" s="15"/>
      <c r="R185" s="129"/>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row>
    <row r="186" spans="1:115" s="117" customFormat="1" x14ac:dyDescent="0.3">
      <c r="A186" s="15"/>
      <c r="B186" s="15"/>
      <c r="C186" s="15"/>
      <c r="D186" s="15"/>
      <c r="E186" s="15"/>
      <c r="F186" s="15"/>
      <c r="G186" s="15"/>
      <c r="H186" s="15"/>
      <c r="I186" s="15"/>
      <c r="J186" s="15"/>
      <c r="K186" s="15"/>
      <c r="L186" s="15"/>
      <c r="M186" s="15"/>
      <c r="N186" s="15"/>
      <c r="O186" s="15"/>
      <c r="P186" s="15"/>
      <c r="Q186" s="15"/>
      <c r="R186" s="129"/>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row>
    <row r="187" spans="1:115" s="117" customFormat="1" x14ac:dyDescent="0.3">
      <c r="A187" s="15"/>
      <c r="B187" s="15"/>
      <c r="C187" s="15"/>
      <c r="D187" s="15"/>
      <c r="E187" s="15"/>
      <c r="F187" s="15"/>
      <c r="G187" s="15"/>
      <c r="H187" s="15"/>
      <c r="I187" s="15"/>
      <c r="J187" s="15"/>
      <c r="K187" s="15"/>
      <c r="L187" s="15"/>
      <c r="M187" s="15"/>
      <c r="N187" s="15"/>
      <c r="O187" s="15"/>
      <c r="P187" s="15"/>
      <c r="Q187" s="15"/>
      <c r="R187" s="129"/>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row>
    <row r="188" spans="1:115" s="117" customFormat="1" x14ac:dyDescent="0.3">
      <c r="A188" s="15"/>
      <c r="B188" s="15"/>
      <c r="C188" s="15"/>
      <c r="D188" s="15"/>
      <c r="E188" s="15"/>
      <c r="F188" s="15"/>
      <c r="G188" s="15"/>
      <c r="H188" s="15"/>
      <c r="I188" s="15"/>
      <c r="J188" s="15"/>
      <c r="K188" s="15"/>
      <c r="L188" s="15"/>
      <c r="M188" s="15"/>
      <c r="N188" s="15"/>
      <c r="O188" s="15"/>
      <c r="P188" s="15"/>
      <c r="Q188" s="15"/>
      <c r="R188" s="129"/>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row>
    <row r="189" spans="1:115" s="117" customFormat="1" x14ac:dyDescent="0.3">
      <c r="A189" s="15"/>
      <c r="B189" s="15"/>
      <c r="C189" s="15"/>
      <c r="D189" s="15"/>
      <c r="E189" s="15"/>
      <c r="F189" s="15"/>
      <c r="G189" s="15"/>
      <c r="H189" s="15"/>
      <c r="I189" s="15"/>
      <c r="J189" s="15"/>
      <c r="K189" s="15"/>
      <c r="L189" s="15"/>
      <c r="M189" s="15"/>
      <c r="N189" s="15"/>
      <c r="O189" s="15"/>
      <c r="P189" s="15"/>
      <c r="Q189" s="15"/>
      <c r="R189" s="129"/>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row>
    <row r="190" spans="1:115" s="117" customFormat="1" x14ac:dyDescent="0.3">
      <c r="A190" s="15"/>
      <c r="B190" s="15"/>
      <c r="C190" s="15"/>
      <c r="D190" s="15"/>
      <c r="E190" s="15"/>
      <c r="F190" s="15"/>
      <c r="G190" s="15"/>
      <c r="H190" s="15"/>
      <c r="I190" s="15"/>
      <c r="J190" s="15"/>
      <c r="K190" s="15"/>
      <c r="L190" s="15"/>
      <c r="M190" s="15"/>
      <c r="N190" s="15"/>
      <c r="O190" s="15"/>
      <c r="P190" s="15"/>
      <c r="Q190" s="15"/>
      <c r="R190" s="129"/>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row>
    <row r="191" spans="1:115" s="117" customFormat="1" x14ac:dyDescent="0.3">
      <c r="A191" s="15"/>
      <c r="B191" s="15"/>
      <c r="C191" s="15"/>
      <c r="D191" s="15"/>
      <c r="E191" s="15"/>
      <c r="F191" s="15"/>
      <c r="G191" s="15"/>
      <c r="H191" s="15"/>
      <c r="I191" s="15"/>
      <c r="J191" s="15"/>
      <c r="K191" s="15"/>
      <c r="L191" s="15"/>
      <c r="M191" s="15"/>
      <c r="N191" s="15"/>
      <c r="O191" s="15"/>
      <c r="P191" s="15"/>
      <c r="Q191" s="15"/>
      <c r="R191" s="129"/>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row>
    <row r="192" spans="1:115" s="117" customFormat="1" x14ac:dyDescent="0.3">
      <c r="A192" s="15"/>
      <c r="B192" s="15"/>
      <c r="C192" s="15"/>
      <c r="D192" s="15"/>
      <c r="E192" s="15"/>
      <c r="F192" s="15"/>
      <c r="G192" s="15"/>
      <c r="H192" s="15"/>
      <c r="I192" s="15"/>
      <c r="J192" s="15"/>
      <c r="K192" s="15"/>
      <c r="L192" s="15"/>
      <c r="M192" s="15"/>
      <c r="N192" s="15"/>
      <c r="O192" s="15"/>
      <c r="P192" s="15"/>
      <c r="Q192" s="15"/>
      <c r="R192" s="129"/>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row>
    <row r="193" spans="1:115" s="117" customFormat="1" x14ac:dyDescent="0.3">
      <c r="A193" s="15"/>
      <c r="B193" s="15"/>
      <c r="C193" s="15"/>
      <c r="D193" s="15"/>
      <c r="E193" s="15"/>
      <c r="F193" s="15"/>
      <c r="G193" s="15"/>
      <c r="H193" s="15"/>
      <c r="I193" s="15"/>
      <c r="J193" s="15"/>
      <c r="K193" s="15"/>
      <c r="L193" s="15"/>
      <c r="M193" s="15"/>
      <c r="N193" s="15"/>
      <c r="O193" s="15"/>
      <c r="P193" s="15"/>
      <c r="Q193" s="15"/>
      <c r="R193" s="129"/>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row>
    <row r="194" spans="1:115" s="117" customFormat="1" x14ac:dyDescent="0.3">
      <c r="A194" s="15"/>
      <c r="B194" s="15"/>
      <c r="C194" s="15"/>
      <c r="D194" s="15"/>
      <c r="E194" s="15"/>
      <c r="F194" s="15"/>
      <c r="G194" s="15"/>
      <c r="H194" s="15"/>
      <c r="I194" s="15"/>
      <c r="J194" s="15"/>
      <c r="K194" s="15"/>
      <c r="L194" s="15"/>
      <c r="M194" s="15"/>
      <c r="N194" s="15"/>
      <c r="O194" s="15"/>
      <c r="P194" s="15"/>
      <c r="Q194" s="15"/>
      <c r="R194" s="129"/>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row>
    <row r="195" spans="1:115" s="117" customFormat="1" x14ac:dyDescent="0.3">
      <c r="A195" s="15"/>
      <c r="B195" s="15"/>
      <c r="C195" s="15"/>
      <c r="D195" s="15"/>
      <c r="E195" s="15"/>
      <c r="F195" s="15"/>
      <c r="G195" s="15"/>
      <c r="H195" s="15"/>
      <c r="I195" s="15"/>
      <c r="J195" s="15"/>
      <c r="K195" s="15"/>
      <c r="L195" s="15"/>
      <c r="M195" s="15"/>
      <c r="N195" s="15"/>
      <c r="O195" s="15"/>
      <c r="P195" s="15"/>
      <c r="Q195" s="15"/>
      <c r="R195" s="129"/>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row>
    <row r="196" spans="1:115" s="117" customFormat="1" x14ac:dyDescent="0.3">
      <c r="A196" s="15"/>
      <c r="B196" s="15"/>
      <c r="C196" s="15"/>
      <c r="D196" s="15"/>
      <c r="E196" s="15"/>
      <c r="F196" s="15"/>
      <c r="G196" s="15"/>
      <c r="H196" s="15"/>
      <c r="I196" s="15"/>
      <c r="J196" s="15"/>
      <c r="K196" s="15"/>
      <c r="L196" s="15"/>
      <c r="M196" s="15"/>
      <c r="N196" s="15"/>
      <c r="O196" s="15"/>
      <c r="P196" s="15"/>
      <c r="Q196" s="15"/>
      <c r="R196" s="129"/>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row>
    <row r="197" spans="1:115" s="117" customFormat="1" x14ac:dyDescent="0.3">
      <c r="A197" s="15"/>
      <c r="B197" s="15"/>
      <c r="C197" s="15"/>
      <c r="D197" s="15"/>
      <c r="E197" s="15"/>
      <c r="F197" s="15"/>
      <c r="G197" s="15"/>
      <c r="H197" s="15"/>
      <c r="I197" s="15"/>
      <c r="J197" s="15"/>
      <c r="K197" s="15"/>
      <c r="L197" s="15"/>
      <c r="M197" s="15"/>
      <c r="N197" s="15"/>
      <c r="O197" s="15"/>
      <c r="P197" s="15"/>
      <c r="Q197" s="15"/>
      <c r="R197" s="129"/>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row>
    <row r="198" spans="1:115" s="117" customFormat="1" x14ac:dyDescent="0.3">
      <c r="A198" s="15"/>
      <c r="B198" s="15"/>
      <c r="C198" s="15"/>
      <c r="D198" s="15"/>
      <c r="E198" s="15"/>
      <c r="F198" s="15"/>
      <c r="G198" s="15"/>
      <c r="H198" s="15"/>
      <c r="I198" s="15"/>
      <c r="J198" s="15"/>
      <c r="K198" s="15"/>
      <c r="L198" s="15"/>
      <c r="M198" s="15"/>
      <c r="N198" s="15"/>
      <c r="O198" s="15"/>
      <c r="P198" s="15"/>
      <c r="Q198" s="15"/>
      <c r="R198" s="129"/>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row>
    <row r="199" spans="1:115" s="117" customFormat="1" x14ac:dyDescent="0.3">
      <c r="A199" s="15"/>
      <c r="B199" s="15"/>
      <c r="C199" s="15"/>
      <c r="D199" s="15"/>
      <c r="E199" s="15"/>
      <c r="F199" s="15"/>
      <c r="G199" s="15"/>
      <c r="H199" s="15"/>
      <c r="I199" s="15"/>
      <c r="J199" s="15"/>
      <c r="K199" s="15"/>
      <c r="L199" s="15"/>
      <c r="M199" s="15"/>
      <c r="N199" s="15"/>
      <c r="O199" s="15"/>
      <c r="P199" s="15"/>
      <c r="Q199" s="15"/>
      <c r="R199" s="129"/>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row>
    <row r="200" spans="1:115" s="117" customFormat="1" x14ac:dyDescent="0.3">
      <c r="A200" s="15"/>
      <c r="B200" s="15"/>
      <c r="C200" s="15"/>
      <c r="D200" s="15"/>
      <c r="E200" s="15"/>
      <c r="F200" s="15"/>
      <c r="G200" s="15"/>
      <c r="H200" s="15"/>
      <c r="I200" s="15"/>
      <c r="J200" s="15"/>
      <c r="K200" s="15"/>
      <c r="L200" s="15"/>
      <c r="M200" s="15"/>
      <c r="N200" s="15"/>
      <c r="O200" s="15"/>
      <c r="P200" s="15"/>
      <c r="Q200" s="15"/>
      <c r="R200" s="129"/>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row>
    <row r="201" spans="1:115" s="117" customFormat="1" x14ac:dyDescent="0.3">
      <c r="A201" s="15"/>
      <c r="B201" s="15"/>
      <c r="C201" s="15"/>
      <c r="D201" s="15"/>
      <c r="E201" s="15"/>
      <c r="F201" s="15"/>
      <c r="G201" s="15"/>
      <c r="H201" s="15"/>
      <c r="I201" s="15"/>
      <c r="J201" s="15"/>
      <c r="K201" s="15"/>
      <c r="L201" s="15"/>
      <c r="M201" s="15"/>
      <c r="N201" s="15"/>
      <c r="O201" s="15"/>
      <c r="P201" s="15"/>
      <c r="Q201" s="15"/>
      <c r="R201" s="129"/>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row>
    <row r="202" spans="1:115" s="117" customFormat="1" x14ac:dyDescent="0.3">
      <c r="A202" s="15"/>
      <c r="B202" s="15"/>
      <c r="C202" s="15"/>
      <c r="D202" s="15"/>
      <c r="E202" s="15"/>
      <c r="F202" s="15"/>
      <c r="G202" s="15"/>
      <c r="H202" s="15"/>
      <c r="I202" s="15"/>
      <c r="J202" s="15"/>
      <c r="K202" s="15"/>
      <c r="L202" s="15"/>
      <c r="M202" s="15"/>
      <c r="N202" s="15"/>
      <c r="O202" s="15"/>
      <c r="P202" s="15"/>
      <c r="Q202" s="15"/>
      <c r="R202" s="129"/>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row>
    <row r="203" spans="1:115" s="117" customFormat="1" x14ac:dyDescent="0.3">
      <c r="A203" s="15"/>
      <c r="B203" s="15"/>
      <c r="C203" s="15"/>
      <c r="D203" s="15"/>
      <c r="E203" s="15"/>
      <c r="F203" s="15"/>
      <c r="G203" s="15"/>
      <c r="H203" s="15"/>
      <c r="I203" s="15"/>
      <c r="J203" s="15"/>
      <c r="K203" s="15"/>
      <c r="L203" s="15"/>
      <c r="M203" s="15"/>
      <c r="N203" s="15"/>
      <c r="O203" s="15"/>
      <c r="P203" s="15"/>
      <c r="Q203" s="15"/>
      <c r="R203" s="129"/>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row>
    <row r="204" spans="1:115" s="117" customFormat="1" x14ac:dyDescent="0.3">
      <c r="A204" s="15"/>
      <c r="B204" s="15"/>
      <c r="C204" s="15"/>
      <c r="D204" s="15"/>
      <c r="E204" s="15"/>
      <c r="F204" s="15"/>
      <c r="G204" s="15"/>
      <c r="H204" s="15"/>
      <c r="I204" s="15"/>
      <c r="J204" s="15"/>
      <c r="K204" s="15"/>
      <c r="L204" s="15"/>
      <c r="M204" s="15"/>
      <c r="N204" s="15"/>
      <c r="O204" s="15"/>
      <c r="P204" s="15"/>
      <c r="Q204" s="15"/>
      <c r="R204" s="129"/>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row>
    <row r="205" spans="1:115" s="117" customFormat="1" x14ac:dyDescent="0.3">
      <c r="A205" s="15"/>
      <c r="B205" s="15"/>
      <c r="C205" s="15"/>
      <c r="D205" s="15"/>
      <c r="E205" s="15"/>
      <c r="F205" s="15"/>
      <c r="G205" s="15"/>
      <c r="H205" s="15"/>
      <c r="I205" s="15"/>
      <c r="J205" s="15"/>
      <c r="K205" s="15"/>
      <c r="L205" s="15"/>
      <c r="M205" s="15"/>
      <c r="N205" s="15"/>
      <c r="O205" s="15"/>
      <c r="P205" s="15"/>
      <c r="Q205" s="15"/>
      <c r="R205" s="129"/>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row>
    <row r="206" spans="1:115" s="117" customFormat="1" x14ac:dyDescent="0.3">
      <c r="A206" s="15"/>
      <c r="B206" s="15"/>
      <c r="C206" s="15"/>
      <c r="D206" s="15"/>
      <c r="E206" s="15"/>
      <c r="F206" s="15"/>
      <c r="G206" s="15"/>
      <c r="H206" s="15"/>
      <c r="I206" s="15"/>
      <c r="J206" s="15"/>
      <c r="K206" s="15"/>
      <c r="L206" s="15"/>
      <c r="M206" s="15"/>
      <c r="N206" s="15"/>
      <c r="O206" s="15"/>
      <c r="P206" s="15"/>
      <c r="Q206" s="15"/>
      <c r="R206" s="129"/>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row>
    <row r="207" spans="1:115" s="117" customFormat="1" x14ac:dyDescent="0.3">
      <c r="A207" s="15"/>
      <c r="B207" s="15"/>
      <c r="C207" s="15"/>
      <c r="D207" s="15"/>
      <c r="E207" s="15"/>
      <c r="F207" s="15"/>
      <c r="G207" s="15"/>
      <c r="H207" s="15"/>
      <c r="I207" s="15"/>
      <c r="J207" s="15"/>
      <c r="K207" s="15"/>
      <c r="L207" s="15"/>
      <c r="M207" s="15"/>
      <c r="N207" s="15"/>
      <c r="O207" s="15"/>
      <c r="P207" s="15"/>
      <c r="Q207" s="15"/>
      <c r="R207" s="129"/>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row>
    <row r="208" spans="1:115" s="117" customFormat="1" x14ac:dyDescent="0.3">
      <c r="A208" s="15"/>
      <c r="B208" s="15"/>
      <c r="C208" s="15"/>
      <c r="D208" s="15"/>
      <c r="E208" s="15"/>
      <c r="F208" s="15"/>
      <c r="G208" s="15"/>
      <c r="H208" s="15"/>
      <c r="I208" s="15"/>
      <c r="J208" s="15"/>
      <c r="K208" s="15"/>
      <c r="L208" s="15"/>
      <c r="M208" s="15"/>
      <c r="N208" s="15"/>
      <c r="O208" s="15"/>
      <c r="P208" s="15"/>
      <c r="Q208" s="15"/>
      <c r="R208" s="129"/>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row>
    <row r="209" spans="1:115" s="117" customFormat="1" x14ac:dyDescent="0.3">
      <c r="A209" s="15"/>
      <c r="B209" s="15"/>
      <c r="C209" s="15"/>
      <c r="D209" s="15"/>
      <c r="E209" s="15"/>
      <c r="F209" s="15"/>
      <c r="G209" s="15"/>
      <c r="H209" s="15"/>
      <c r="I209" s="15"/>
      <c r="J209" s="15"/>
      <c r="K209" s="15"/>
      <c r="L209" s="15"/>
      <c r="M209" s="15"/>
      <c r="N209" s="15"/>
      <c r="O209" s="15"/>
      <c r="P209" s="15"/>
      <c r="Q209" s="15"/>
      <c r="R209" s="129"/>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row>
    <row r="210" spans="1:115" s="117" customFormat="1" x14ac:dyDescent="0.3">
      <c r="A210" s="15"/>
      <c r="B210" s="15"/>
      <c r="C210" s="15"/>
      <c r="D210" s="15"/>
      <c r="E210" s="15"/>
      <c r="F210" s="15"/>
      <c r="G210" s="15"/>
      <c r="H210" s="15"/>
      <c r="I210" s="15"/>
      <c r="J210" s="15"/>
      <c r="K210" s="15"/>
      <c r="L210" s="15"/>
      <c r="M210" s="15"/>
      <c r="N210" s="15"/>
      <c r="O210" s="15"/>
      <c r="P210" s="15"/>
      <c r="Q210" s="15"/>
      <c r="R210" s="129"/>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row>
    <row r="211" spans="1:115" s="117" customFormat="1" x14ac:dyDescent="0.3">
      <c r="A211" s="15"/>
      <c r="B211" s="15"/>
      <c r="C211" s="15"/>
      <c r="D211" s="15"/>
      <c r="E211" s="15"/>
      <c r="F211" s="15"/>
      <c r="G211" s="15"/>
      <c r="H211" s="15"/>
      <c r="I211" s="15"/>
      <c r="J211" s="15"/>
      <c r="K211" s="15"/>
      <c r="L211" s="15"/>
      <c r="M211" s="15"/>
      <c r="N211" s="15"/>
      <c r="O211" s="15"/>
      <c r="P211" s="15"/>
      <c r="Q211" s="15"/>
      <c r="R211" s="129"/>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row>
    <row r="212" spans="1:115" s="117" customFormat="1" x14ac:dyDescent="0.3">
      <c r="A212" s="15"/>
      <c r="B212" s="15"/>
      <c r="C212" s="15"/>
      <c r="D212" s="15"/>
      <c r="E212" s="15"/>
      <c r="F212" s="15"/>
      <c r="G212" s="15"/>
      <c r="H212" s="15"/>
      <c r="I212" s="15"/>
      <c r="J212" s="15"/>
      <c r="K212" s="15"/>
      <c r="L212" s="15"/>
      <c r="M212" s="15"/>
      <c r="N212" s="15"/>
      <c r="O212" s="15"/>
      <c r="P212" s="15"/>
      <c r="Q212" s="15"/>
      <c r="R212" s="129"/>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row>
    <row r="213" spans="1:115" s="117" customFormat="1" x14ac:dyDescent="0.3">
      <c r="A213" s="15"/>
      <c r="B213" s="15"/>
      <c r="C213" s="15"/>
      <c r="D213" s="15"/>
      <c r="E213" s="15"/>
      <c r="F213" s="15"/>
      <c r="G213" s="15"/>
      <c r="H213" s="15"/>
      <c r="I213" s="15"/>
      <c r="J213" s="15"/>
      <c r="K213" s="15"/>
      <c r="L213" s="15"/>
      <c r="M213" s="15"/>
      <c r="N213" s="15"/>
      <c r="O213" s="15"/>
      <c r="P213" s="15"/>
      <c r="Q213" s="15"/>
      <c r="R213" s="129"/>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row>
    <row r="214" spans="1:115" s="117" customFormat="1" x14ac:dyDescent="0.3">
      <c r="A214" s="15"/>
      <c r="B214" s="15"/>
      <c r="C214" s="15"/>
      <c r="D214" s="15"/>
      <c r="E214" s="15"/>
      <c r="F214" s="15"/>
      <c r="G214" s="15"/>
      <c r="H214" s="15"/>
      <c r="I214" s="15"/>
      <c r="J214" s="15"/>
      <c r="K214" s="15"/>
      <c r="L214" s="15"/>
      <c r="M214" s="15"/>
      <c r="N214" s="15"/>
      <c r="O214" s="15"/>
      <c r="P214" s="15"/>
      <c r="Q214" s="15"/>
      <c r="R214" s="129"/>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row>
    <row r="215" spans="1:115" s="117" customFormat="1" x14ac:dyDescent="0.3">
      <c r="A215" s="15"/>
      <c r="B215" s="15"/>
      <c r="C215" s="15"/>
      <c r="D215" s="15"/>
      <c r="E215" s="15"/>
      <c r="F215" s="15"/>
      <c r="G215" s="15"/>
      <c r="H215" s="15"/>
      <c r="I215" s="15"/>
      <c r="J215" s="15"/>
      <c r="K215" s="15"/>
      <c r="L215" s="15"/>
      <c r="M215" s="15"/>
      <c r="N215" s="15"/>
      <c r="O215" s="15"/>
      <c r="P215" s="15"/>
      <c r="Q215" s="15"/>
      <c r="R215" s="129"/>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row>
    <row r="216" spans="1:115" s="117" customFormat="1" x14ac:dyDescent="0.3">
      <c r="A216" s="15"/>
      <c r="B216" s="15"/>
      <c r="C216" s="15"/>
      <c r="D216" s="15"/>
      <c r="E216" s="15"/>
      <c r="F216" s="15"/>
      <c r="G216" s="15"/>
      <c r="H216" s="15"/>
      <c r="I216" s="15"/>
      <c r="J216" s="15"/>
      <c r="K216" s="15"/>
      <c r="L216" s="15"/>
      <c r="M216" s="15"/>
      <c r="N216" s="15"/>
      <c r="O216" s="15"/>
      <c r="P216" s="15"/>
      <c r="Q216" s="15"/>
      <c r="R216" s="129"/>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row>
    <row r="217" spans="1:115" s="117" customFormat="1" x14ac:dyDescent="0.3">
      <c r="A217" s="15"/>
      <c r="B217" s="15"/>
      <c r="C217" s="15"/>
      <c r="D217" s="15"/>
      <c r="E217" s="15"/>
      <c r="F217" s="15"/>
      <c r="G217" s="15"/>
      <c r="H217" s="15"/>
      <c r="I217" s="15"/>
      <c r="J217" s="15"/>
      <c r="K217" s="15"/>
      <c r="L217" s="15"/>
      <c r="M217" s="15"/>
      <c r="N217" s="15"/>
      <c r="O217" s="15"/>
      <c r="P217" s="15"/>
      <c r="Q217" s="15"/>
      <c r="R217" s="129"/>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row>
    <row r="218" spans="1:115" s="117" customFormat="1" x14ac:dyDescent="0.3">
      <c r="A218" s="15"/>
      <c r="B218" s="15"/>
      <c r="C218" s="15"/>
      <c r="D218" s="15"/>
      <c r="E218" s="15"/>
      <c r="F218" s="15"/>
      <c r="G218" s="15"/>
      <c r="H218" s="15"/>
      <c r="I218" s="15"/>
      <c r="J218" s="15"/>
      <c r="K218" s="15"/>
      <c r="L218" s="15"/>
      <c r="M218" s="15"/>
      <c r="N218" s="15"/>
      <c r="O218" s="15"/>
      <c r="P218" s="15"/>
      <c r="Q218" s="15"/>
      <c r="R218" s="129"/>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row>
    <row r="219" spans="1:115" s="117" customFormat="1" x14ac:dyDescent="0.3">
      <c r="A219" s="15"/>
      <c r="B219" s="15"/>
      <c r="C219" s="15"/>
      <c r="D219" s="15"/>
      <c r="E219" s="15"/>
      <c r="F219" s="15"/>
      <c r="G219" s="15"/>
      <c r="H219" s="15"/>
      <c r="I219" s="15"/>
      <c r="J219" s="15"/>
      <c r="K219" s="15"/>
      <c r="L219" s="15"/>
      <c r="M219" s="15"/>
      <c r="N219" s="15"/>
      <c r="O219" s="15"/>
      <c r="P219" s="15"/>
      <c r="Q219" s="15"/>
      <c r="R219" s="129"/>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row>
    <row r="220" spans="1:115" s="117" customFormat="1" x14ac:dyDescent="0.3">
      <c r="A220" s="15"/>
      <c r="B220" s="15"/>
      <c r="C220" s="15"/>
      <c r="D220" s="15"/>
      <c r="E220" s="15"/>
      <c r="F220" s="15"/>
      <c r="G220" s="15"/>
      <c r="H220" s="15"/>
      <c r="I220" s="15"/>
      <c r="J220" s="15"/>
      <c r="K220" s="15"/>
      <c r="L220" s="15"/>
      <c r="M220" s="15"/>
      <c r="N220" s="15"/>
      <c r="O220" s="15"/>
      <c r="P220" s="15"/>
      <c r="Q220" s="15"/>
      <c r="R220" s="129"/>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row>
    <row r="221" spans="1:115" s="117" customFormat="1" x14ac:dyDescent="0.3">
      <c r="A221" s="15"/>
      <c r="B221" s="15"/>
      <c r="C221" s="15"/>
      <c r="D221" s="15"/>
      <c r="E221" s="15"/>
      <c r="F221" s="15"/>
      <c r="G221" s="15"/>
      <c r="H221" s="15"/>
      <c r="I221" s="15"/>
      <c r="J221" s="15"/>
      <c r="K221" s="15"/>
      <c r="L221" s="15"/>
      <c r="M221" s="15"/>
      <c r="N221" s="15"/>
      <c r="O221" s="15"/>
      <c r="P221" s="15"/>
      <c r="Q221" s="15"/>
      <c r="R221" s="129"/>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row>
    <row r="222" spans="1:115" s="117" customFormat="1" x14ac:dyDescent="0.3">
      <c r="A222" s="15"/>
      <c r="B222" s="15"/>
      <c r="C222" s="15"/>
      <c r="D222" s="15"/>
      <c r="E222" s="15"/>
      <c r="F222" s="15"/>
      <c r="G222" s="15"/>
      <c r="H222" s="15"/>
      <c r="I222" s="15"/>
      <c r="J222" s="15"/>
      <c r="K222" s="15"/>
      <c r="L222" s="15"/>
      <c r="M222" s="15"/>
      <c r="N222" s="15"/>
      <c r="O222" s="15"/>
      <c r="P222" s="15"/>
      <c r="Q222" s="15"/>
      <c r="R222" s="129"/>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row>
    <row r="223" spans="1:115" s="117" customFormat="1" x14ac:dyDescent="0.3">
      <c r="A223" s="15"/>
      <c r="B223" s="15"/>
      <c r="C223" s="15"/>
      <c r="D223" s="15"/>
      <c r="E223" s="15"/>
      <c r="F223" s="15"/>
      <c r="G223" s="15"/>
      <c r="H223" s="15"/>
      <c r="I223" s="15"/>
      <c r="J223" s="15"/>
      <c r="K223" s="15"/>
      <c r="L223" s="15"/>
      <c r="M223" s="15"/>
      <c r="N223" s="15"/>
      <c r="O223" s="15"/>
      <c r="P223" s="15"/>
      <c r="Q223" s="15"/>
      <c r="R223" s="129"/>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row>
    <row r="224" spans="1:115" s="117" customFormat="1" x14ac:dyDescent="0.3">
      <c r="A224" s="15"/>
      <c r="B224" s="15"/>
      <c r="C224" s="15"/>
      <c r="D224" s="15"/>
      <c r="E224" s="15"/>
      <c r="F224" s="15"/>
      <c r="G224" s="15"/>
      <c r="H224" s="15"/>
      <c r="I224" s="15"/>
      <c r="J224" s="15"/>
      <c r="K224" s="15"/>
      <c r="L224" s="15"/>
      <c r="M224" s="15"/>
      <c r="N224" s="15"/>
      <c r="O224" s="15"/>
      <c r="P224" s="15"/>
      <c r="Q224" s="15"/>
      <c r="R224" s="129"/>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row>
    <row r="225" spans="1:115" s="117" customFormat="1" x14ac:dyDescent="0.3">
      <c r="A225" s="15"/>
      <c r="B225" s="15"/>
      <c r="C225" s="15"/>
      <c r="D225" s="15"/>
      <c r="E225" s="15"/>
      <c r="F225" s="15"/>
      <c r="G225" s="15"/>
      <c r="H225" s="15"/>
      <c r="I225" s="15"/>
      <c r="J225" s="15"/>
      <c r="K225" s="15"/>
      <c r="L225" s="15"/>
      <c r="M225" s="15"/>
      <c r="N225" s="15"/>
      <c r="O225" s="15"/>
      <c r="P225" s="15"/>
      <c r="Q225" s="15"/>
      <c r="R225" s="129"/>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row>
    <row r="226" spans="1:115" s="117" customFormat="1" x14ac:dyDescent="0.3">
      <c r="A226" s="15"/>
      <c r="B226" s="15"/>
      <c r="C226" s="15"/>
      <c r="D226" s="15"/>
      <c r="E226" s="15"/>
      <c r="F226" s="15"/>
      <c r="G226" s="15"/>
      <c r="H226" s="15"/>
      <c r="I226" s="15"/>
      <c r="J226" s="15"/>
      <c r="K226" s="15"/>
      <c r="L226" s="15"/>
      <c r="M226" s="15"/>
      <c r="N226" s="15"/>
      <c r="O226" s="15"/>
      <c r="P226" s="15"/>
      <c r="Q226" s="15"/>
      <c r="R226" s="129"/>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row>
    <row r="227" spans="1:115" s="117" customFormat="1" x14ac:dyDescent="0.3">
      <c r="A227" s="15"/>
      <c r="B227" s="15"/>
      <c r="C227" s="15"/>
      <c r="D227" s="15"/>
      <c r="E227" s="15"/>
      <c r="F227" s="15"/>
      <c r="G227" s="15"/>
      <c r="H227" s="15"/>
      <c r="I227" s="15"/>
      <c r="J227" s="15"/>
      <c r="K227" s="15"/>
      <c r="L227" s="15"/>
      <c r="M227" s="15"/>
      <c r="N227" s="15"/>
      <c r="O227" s="15"/>
      <c r="P227" s="15"/>
      <c r="Q227" s="15"/>
      <c r="R227" s="129"/>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row>
    <row r="228" spans="1:115" s="117" customFormat="1" x14ac:dyDescent="0.3">
      <c r="A228" s="15"/>
      <c r="B228" s="15"/>
      <c r="C228" s="15"/>
      <c r="D228" s="15"/>
      <c r="E228" s="15"/>
      <c r="F228" s="15"/>
      <c r="G228" s="15"/>
      <c r="H228" s="15"/>
      <c r="I228" s="15"/>
      <c r="J228" s="15"/>
      <c r="K228" s="15"/>
      <c r="L228" s="15"/>
      <c r="M228" s="15"/>
      <c r="N228" s="15"/>
      <c r="O228" s="15"/>
      <c r="P228" s="15"/>
      <c r="Q228" s="15"/>
      <c r="R228" s="129"/>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row>
    <row r="229" spans="1:115" s="117" customFormat="1" x14ac:dyDescent="0.3">
      <c r="A229" s="15"/>
      <c r="B229" s="15"/>
      <c r="C229" s="15"/>
      <c r="D229" s="15"/>
      <c r="E229" s="15"/>
      <c r="F229" s="15"/>
      <c r="G229" s="15"/>
      <c r="H229" s="15"/>
      <c r="I229" s="15"/>
      <c r="J229" s="15"/>
      <c r="K229" s="15"/>
      <c r="L229" s="15"/>
      <c r="M229" s="15"/>
      <c r="N229" s="15"/>
      <c r="O229" s="15"/>
      <c r="P229" s="15"/>
      <c r="Q229" s="15"/>
      <c r="R229" s="129"/>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row>
    <row r="230" spans="1:115" s="117" customFormat="1" x14ac:dyDescent="0.3">
      <c r="A230" s="15"/>
      <c r="B230" s="15"/>
      <c r="C230" s="15"/>
      <c r="D230" s="15"/>
      <c r="E230" s="15"/>
      <c r="F230" s="15"/>
      <c r="G230" s="15"/>
      <c r="H230" s="15"/>
      <c r="I230" s="15"/>
      <c r="J230" s="15"/>
      <c r="K230" s="15"/>
      <c r="L230" s="15"/>
      <c r="M230" s="15"/>
      <c r="N230" s="15"/>
      <c r="O230" s="15"/>
      <c r="P230" s="15"/>
      <c r="Q230" s="15"/>
      <c r="R230" s="129"/>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row>
    <row r="231" spans="1:115" s="117" customFormat="1" x14ac:dyDescent="0.3">
      <c r="A231" s="15"/>
      <c r="B231" s="15"/>
      <c r="C231" s="15"/>
      <c r="D231" s="15"/>
      <c r="E231" s="15"/>
      <c r="F231" s="15"/>
      <c r="G231" s="15"/>
      <c r="H231" s="15"/>
      <c r="I231" s="15"/>
      <c r="J231" s="15"/>
      <c r="K231" s="15"/>
      <c r="L231" s="15"/>
      <c r="M231" s="15"/>
      <c r="N231" s="15"/>
      <c r="O231" s="15"/>
      <c r="P231" s="15"/>
      <c r="Q231" s="15"/>
      <c r="R231" s="129"/>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row>
    <row r="232" spans="1:115" s="117" customFormat="1" x14ac:dyDescent="0.3">
      <c r="A232" s="15"/>
      <c r="B232" s="15"/>
      <c r="C232" s="15"/>
      <c r="D232" s="15"/>
      <c r="E232" s="15"/>
      <c r="F232" s="15"/>
      <c r="G232" s="15"/>
      <c r="H232" s="15"/>
      <c r="I232" s="15"/>
      <c r="J232" s="15"/>
      <c r="K232" s="15"/>
      <c r="L232" s="15"/>
      <c r="M232" s="15"/>
      <c r="N232" s="15"/>
      <c r="O232" s="15"/>
      <c r="P232" s="15"/>
      <c r="Q232" s="15"/>
      <c r="R232" s="129"/>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row>
    <row r="233" spans="1:115" s="117" customFormat="1" x14ac:dyDescent="0.3">
      <c r="A233" s="15"/>
      <c r="B233" s="15"/>
      <c r="C233" s="15"/>
      <c r="D233" s="15"/>
      <c r="E233" s="15"/>
      <c r="F233" s="15"/>
      <c r="G233" s="15"/>
      <c r="H233" s="15"/>
      <c r="I233" s="15"/>
      <c r="J233" s="15"/>
      <c r="K233" s="15"/>
      <c r="L233" s="15"/>
      <c r="M233" s="15"/>
      <c r="N233" s="15"/>
      <c r="O233" s="15"/>
      <c r="P233" s="15"/>
      <c r="Q233" s="15"/>
      <c r="R233" s="129"/>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row>
    <row r="234" spans="1:115" s="117" customFormat="1" x14ac:dyDescent="0.3">
      <c r="A234" s="15"/>
      <c r="B234" s="15"/>
      <c r="C234" s="15"/>
      <c r="D234" s="15"/>
      <c r="E234" s="15"/>
      <c r="F234" s="15"/>
      <c r="G234" s="15"/>
      <c r="H234" s="15"/>
      <c r="I234" s="15"/>
      <c r="J234" s="15"/>
      <c r="K234" s="15"/>
      <c r="L234" s="15"/>
      <c r="M234" s="15"/>
      <c r="N234" s="15"/>
      <c r="O234" s="15"/>
      <c r="P234" s="15"/>
      <c r="Q234" s="15"/>
      <c r="R234" s="129"/>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row>
    <row r="235" spans="1:115" s="117" customFormat="1" x14ac:dyDescent="0.3">
      <c r="A235" s="15"/>
      <c r="B235" s="15"/>
      <c r="C235" s="15"/>
      <c r="D235" s="15"/>
      <c r="E235" s="15"/>
      <c r="F235" s="15"/>
      <c r="G235" s="15"/>
      <c r="H235" s="15"/>
      <c r="I235" s="15"/>
      <c r="J235" s="15"/>
      <c r="K235" s="15"/>
      <c r="L235" s="15"/>
      <c r="M235" s="15"/>
      <c r="N235" s="15"/>
      <c r="O235" s="15"/>
      <c r="P235" s="15"/>
      <c r="Q235" s="15"/>
      <c r="R235" s="129"/>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row>
    <row r="236" spans="1:115" s="117" customFormat="1" x14ac:dyDescent="0.3">
      <c r="A236" s="15"/>
      <c r="B236" s="15"/>
      <c r="C236" s="15"/>
      <c r="D236" s="15"/>
      <c r="E236" s="15"/>
      <c r="F236" s="15"/>
      <c r="G236" s="15"/>
      <c r="H236" s="15"/>
      <c r="I236" s="15"/>
      <c r="J236" s="15"/>
      <c r="K236" s="15"/>
      <c r="L236" s="15"/>
      <c r="M236" s="15"/>
      <c r="N236" s="15"/>
      <c r="O236" s="15"/>
      <c r="P236" s="15"/>
      <c r="Q236" s="15"/>
      <c r="R236" s="129"/>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row>
    <row r="237" spans="1:115" s="117" customFormat="1" x14ac:dyDescent="0.3">
      <c r="A237" s="15"/>
      <c r="B237" s="15"/>
      <c r="C237" s="15"/>
      <c r="D237" s="15"/>
      <c r="E237" s="15"/>
      <c r="F237" s="15"/>
      <c r="G237" s="15"/>
      <c r="H237" s="15"/>
      <c r="I237" s="15"/>
      <c r="J237" s="15"/>
      <c r="K237" s="15"/>
      <c r="L237" s="15"/>
      <c r="M237" s="15"/>
      <c r="N237" s="15"/>
      <c r="O237" s="15"/>
      <c r="P237" s="15"/>
      <c r="Q237" s="15"/>
      <c r="R237" s="129"/>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row>
    <row r="238" spans="1:115" s="117" customFormat="1" x14ac:dyDescent="0.3">
      <c r="A238" s="15"/>
      <c r="B238" s="15"/>
      <c r="C238" s="15"/>
      <c r="D238" s="15"/>
      <c r="E238" s="15"/>
      <c r="F238" s="15"/>
      <c r="G238" s="15"/>
      <c r="H238" s="15"/>
      <c r="I238" s="15"/>
      <c r="J238" s="15"/>
      <c r="K238" s="15"/>
      <c r="L238" s="15"/>
      <c r="M238" s="15"/>
      <c r="N238" s="15"/>
      <c r="O238" s="15"/>
      <c r="P238" s="15"/>
      <c r="Q238" s="15"/>
      <c r="R238" s="129"/>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row>
    <row r="239" spans="1:115" s="117" customFormat="1" x14ac:dyDescent="0.3">
      <c r="A239" s="15"/>
      <c r="B239" s="15"/>
      <c r="C239" s="15"/>
      <c r="D239" s="15"/>
      <c r="E239" s="15"/>
      <c r="F239" s="15"/>
      <c r="G239" s="15"/>
      <c r="H239" s="15"/>
      <c r="I239" s="15"/>
      <c r="J239" s="15"/>
      <c r="K239" s="15"/>
      <c r="L239" s="15"/>
      <c r="M239" s="15"/>
      <c r="N239" s="15"/>
      <c r="O239" s="15"/>
      <c r="P239" s="15"/>
      <c r="Q239" s="15"/>
      <c r="R239" s="129"/>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row>
    <row r="240" spans="1:115" s="117" customFormat="1" x14ac:dyDescent="0.3">
      <c r="A240" s="15"/>
      <c r="B240" s="15"/>
      <c r="C240" s="15"/>
      <c r="D240" s="15"/>
      <c r="E240" s="15"/>
      <c r="F240" s="15"/>
      <c r="G240" s="15"/>
      <c r="H240" s="15"/>
      <c r="I240" s="15"/>
      <c r="J240" s="15"/>
      <c r="K240" s="15"/>
      <c r="L240" s="15"/>
      <c r="M240" s="15"/>
      <c r="N240" s="15"/>
      <c r="O240" s="15"/>
      <c r="P240" s="15"/>
      <c r="Q240" s="15"/>
      <c r="R240" s="129"/>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row>
    <row r="241" spans="1:115" s="117" customFormat="1" x14ac:dyDescent="0.3">
      <c r="A241" s="15"/>
      <c r="B241" s="15"/>
      <c r="C241" s="15"/>
      <c r="D241" s="15"/>
      <c r="E241" s="15"/>
      <c r="F241" s="15"/>
      <c r="G241" s="15"/>
      <c r="H241" s="15"/>
      <c r="I241" s="15"/>
      <c r="J241" s="15"/>
      <c r="K241" s="15"/>
      <c r="L241" s="15"/>
      <c r="M241" s="15"/>
      <c r="N241" s="15"/>
      <c r="O241" s="15"/>
      <c r="P241" s="15"/>
      <c r="Q241" s="15"/>
      <c r="R241" s="129"/>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row>
    <row r="242" spans="1:115" s="117" customFormat="1" x14ac:dyDescent="0.3">
      <c r="A242" s="15"/>
      <c r="B242" s="15"/>
      <c r="C242" s="15"/>
      <c r="D242" s="15"/>
      <c r="E242" s="15"/>
      <c r="F242" s="15"/>
      <c r="G242" s="15"/>
      <c r="H242" s="15"/>
      <c r="I242" s="15"/>
      <c r="J242" s="15"/>
      <c r="K242" s="15"/>
      <c r="L242" s="15"/>
      <c r="M242" s="15"/>
      <c r="N242" s="15"/>
      <c r="O242" s="15"/>
      <c r="P242" s="15"/>
      <c r="Q242" s="15"/>
      <c r="R242" s="129"/>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row>
    <row r="243" spans="1:115" s="117" customFormat="1" x14ac:dyDescent="0.3">
      <c r="A243" s="15"/>
      <c r="B243" s="15"/>
      <c r="C243" s="15"/>
      <c r="D243" s="15"/>
      <c r="E243" s="15"/>
      <c r="F243" s="15"/>
      <c r="G243" s="15"/>
      <c r="H243" s="15"/>
      <c r="I243" s="15"/>
      <c r="J243" s="15"/>
      <c r="K243" s="15"/>
      <c r="L243" s="15"/>
      <c r="M243" s="15"/>
      <c r="N243" s="15"/>
      <c r="O243" s="15"/>
      <c r="P243" s="15"/>
      <c r="Q243" s="15"/>
      <c r="R243" s="129"/>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row>
    <row r="244" spans="1:115" s="117" customFormat="1" x14ac:dyDescent="0.3">
      <c r="A244" s="15"/>
      <c r="B244" s="15"/>
      <c r="C244" s="15"/>
      <c r="D244" s="15"/>
      <c r="E244" s="15"/>
      <c r="F244" s="15"/>
      <c r="G244" s="15"/>
      <c r="H244" s="15"/>
      <c r="I244" s="15"/>
      <c r="J244" s="15"/>
      <c r="K244" s="15"/>
      <c r="L244" s="15"/>
      <c r="M244" s="15"/>
      <c r="N244" s="15"/>
      <c r="O244" s="15"/>
      <c r="P244" s="15"/>
      <c r="Q244" s="15"/>
      <c r="R244" s="129"/>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row>
    <row r="245" spans="1:115" s="117" customFormat="1" x14ac:dyDescent="0.3">
      <c r="A245" s="15"/>
      <c r="B245" s="15"/>
      <c r="C245" s="15"/>
      <c r="D245" s="15"/>
      <c r="E245" s="15"/>
      <c r="F245" s="15"/>
      <c r="G245" s="15"/>
      <c r="H245" s="15"/>
      <c r="I245" s="15"/>
      <c r="J245" s="15"/>
      <c r="K245" s="15"/>
      <c r="L245" s="15"/>
      <c r="M245" s="15"/>
      <c r="N245" s="15"/>
      <c r="O245" s="15"/>
      <c r="P245" s="15"/>
      <c r="Q245" s="15"/>
      <c r="R245" s="129"/>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row>
    <row r="246" spans="1:115" s="117" customFormat="1" x14ac:dyDescent="0.3">
      <c r="A246" s="15"/>
      <c r="B246" s="15"/>
      <c r="C246" s="15"/>
      <c r="D246" s="15"/>
      <c r="E246" s="15"/>
      <c r="F246" s="15"/>
      <c r="G246" s="15"/>
      <c r="H246" s="15"/>
      <c r="I246" s="15"/>
      <c r="J246" s="15"/>
      <c r="K246" s="15"/>
      <c r="L246" s="15"/>
      <c r="M246" s="15"/>
      <c r="N246" s="15"/>
      <c r="O246" s="15"/>
      <c r="P246" s="15"/>
      <c r="Q246" s="15"/>
      <c r="R246" s="129"/>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row>
    <row r="247" spans="1:115" s="117" customFormat="1" x14ac:dyDescent="0.3">
      <c r="A247" s="15"/>
      <c r="B247" s="15"/>
      <c r="C247" s="15"/>
      <c r="D247" s="15"/>
      <c r="E247" s="15"/>
      <c r="F247" s="15"/>
      <c r="G247" s="15"/>
      <c r="H247" s="15"/>
      <c r="I247" s="15"/>
      <c r="J247" s="15"/>
      <c r="K247" s="15"/>
      <c r="L247" s="15"/>
      <c r="M247" s="15"/>
      <c r="N247" s="15"/>
      <c r="O247" s="15"/>
      <c r="P247" s="15"/>
      <c r="Q247" s="15"/>
      <c r="R247" s="129"/>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row>
    <row r="248" spans="1:115" s="117" customFormat="1" x14ac:dyDescent="0.3">
      <c r="A248" s="15"/>
      <c r="B248" s="15"/>
      <c r="C248" s="15"/>
      <c r="D248" s="15"/>
      <c r="E248" s="15"/>
      <c r="F248" s="15"/>
      <c r="G248" s="15"/>
      <c r="H248" s="15"/>
      <c r="I248" s="15"/>
      <c r="J248" s="15"/>
      <c r="K248" s="15"/>
      <c r="L248" s="15"/>
      <c r="M248" s="15"/>
      <c r="N248" s="15"/>
      <c r="O248" s="15"/>
      <c r="P248" s="15"/>
      <c r="Q248" s="15"/>
      <c r="R248" s="129"/>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row>
    <row r="249" spans="1:115" s="117" customFormat="1" x14ac:dyDescent="0.3">
      <c r="A249" s="15"/>
      <c r="B249" s="15"/>
      <c r="C249" s="15"/>
      <c r="D249" s="15"/>
      <c r="E249" s="15"/>
      <c r="F249" s="15"/>
      <c r="G249" s="15"/>
      <c r="H249" s="15"/>
      <c r="I249" s="15"/>
      <c r="J249" s="15"/>
      <c r="K249" s="15"/>
      <c r="L249" s="15"/>
      <c r="M249" s="15"/>
      <c r="N249" s="15"/>
      <c r="O249" s="15"/>
      <c r="P249" s="15"/>
      <c r="Q249" s="15"/>
      <c r="R249" s="129"/>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row>
    <row r="250" spans="1:115" s="117" customFormat="1" x14ac:dyDescent="0.3">
      <c r="A250" s="15"/>
      <c r="B250" s="15"/>
      <c r="C250" s="15"/>
      <c r="D250" s="15"/>
      <c r="E250" s="15"/>
      <c r="F250" s="15"/>
      <c r="G250" s="15"/>
      <c r="H250" s="15"/>
      <c r="I250" s="15"/>
      <c r="J250" s="15"/>
      <c r="K250" s="15"/>
      <c r="L250" s="15"/>
      <c r="M250" s="15"/>
      <c r="N250" s="15"/>
      <c r="O250" s="15"/>
      <c r="P250" s="15"/>
      <c r="Q250" s="15"/>
      <c r="R250" s="129"/>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row>
    <row r="251" spans="1:115" s="117" customFormat="1" x14ac:dyDescent="0.3">
      <c r="A251" s="15"/>
      <c r="B251" s="15"/>
      <c r="C251" s="15"/>
      <c r="D251" s="15"/>
      <c r="E251" s="15"/>
      <c r="F251" s="15"/>
      <c r="G251" s="15"/>
      <c r="H251" s="15"/>
      <c r="I251" s="15"/>
      <c r="J251" s="15"/>
      <c r="K251" s="15"/>
      <c r="L251" s="15"/>
      <c r="M251" s="15"/>
      <c r="N251" s="15"/>
      <c r="O251" s="15"/>
      <c r="P251" s="15"/>
      <c r="Q251" s="15"/>
      <c r="R251" s="129"/>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row>
    <row r="252" spans="1:115" s="117" customFormat="1" x14ac:dyDescent="0.3">
      <c r="A252" s="15"/>
      <c r="B252" s="15"/>
      <c r="C252" s="15"/>
      <c r="D252" s="15"/>
      <c r="E252" s="15"/>
      <c r="F252" s="15"/>
      <c r="G252" s="15"/>
      <c r="H252" s="15"/>
      <c r="I252" s="15"/>
      <c r="J252" s="15"/>
      <c r="K252" s="15"/>
      <c r="L252" s="15"/>
      <c r="M252" s="15"/>
      <c r="N252" s="15"/>
      <c r="O252" s="15"/>
      <c r="P252" s="15"/>
      <c r="Q252" s="15"/>
      <c r="R252" s="129"/>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row>
    <row r="253" spans="1:115" s="117" customFormat="1" x14ac:dyDescent="0.3">
      <c r="A253" s="15"/>
      <c r="B253" s="15"/>
      <c r="C253" s="15"/>
      <c r="D253" s="15"/>
      <c r="E253" s="15"/>
      <c r="F253" s="15"/>
      <c r="G253" s="15"/>
      <c r="H253" s="15"/>
      <c r="I253" s="15"/>
      <c r="J253" s="15"/>
      <c r="K253" s="15"/>
      <c r="L253" s="15"/>
      <c r="M253" s="15"/>
      <c r="N253" s="15"/>
      <c r="O253" s="15"/>
      <c r="P253" s="15"/>
      <c r="Q253" s="15"/>
      <c r="R253" s="129"/>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row>
    <row r="254" spans="1:115" s="117" customFormat="1" x14ac:dyDescent="0.3">
      <c r="A254" s="15"/>
      <c r="B254" s="15"/>
      <c r="C254" s="15"/>
      <c r="D254" s="15"/>
      <c r="E254" s="15"/>
      <c r="F254" s="15"/>
      <c r="G254" s="15"/>
      <c r="H254" s="15"/>
      <c r="I254" s="15"/>
      <c r="J254" s="15"/>
      <c r="K254" s="15"/>
      <c r="L254" s="15"/>
      <c r="M254" s="15"/>
      <c r="N254" s="15"/>
      <c r="O254" s="15"/>
      <c r="P254" s="15"/>
      <c r="Q254" s="15"/>
      <c r="R254" s="129"/>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row>
    <row r="255" spans="1:115" s="117" customFormat="1" x14ac:dyDescent="0.3">
      <c r="A255" s="15"/>
      <c r="B255" s="15"/>
      <c r="C255" s="15"/>
      <c r="D255" s="15"/>
      <c r="E255" s="15"/>
      <c r="F255" s="15"/>
      <c r="G255" s="15"/>
      <c r="H255" s="15"/>
      <c r="I255" s="15"/>
      <c r="J255" s="15"/>
      <c r="K255" s="15"/>
      <c r="L255" s="15"/>
      <c r="M255" s="15"/>
      <c r="N255" s="15"/>
      <c r="O255" s="15"/>
      <c r="P255" s="15"/>
      <c r="Q255" s="15"/>
      <c r="R255" s="129"/>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row>
    <row r="256" spans="1:115" s="117" customFormat="1" x14ac:dyDescent="0.3">
      <c r="A256" s="15"/>
      <c r="B256" s="15"/>
      <c r="C256" s="15"/>
      <c r="D256" s="15"/>
      <c r="E256" s="15"/>
      <c r="F256" s="15"/>
      <c r="G256" s="15"/>
      <c r="H256" s="15"/>
      <c r="I256" s="15"/>
      <c r="J256" s="15"/>
      <c r="K256" s="15"/>
      <c r="L256" s="15"/>
      <c r="M256" s="15"/>
      <c r="N256" s="15"/>
      <c r="O256" s="15"/>
      <c r="P256" s="15"/>
      <c r="Q256" s="15"/>
      <c r="R256" s="129"/>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row>
    <row r="257" spans="1:115" s="117" customFormat="1" x14ac:dyDescent="0.3">
      <c r="A257" s="15"/>
      <c r="B257" s="15"/>
      <c r="C257" s="15"/>
      <c r="D257" s="15"/>
      <c r="E257" s="15"/>
      <c r="F257" s="15"/>
      <c r="G257" s="15"/>
      <c r="H257" s="15"/>
      <c r="I257" s="15"/>
      <c r="J257" s="15"/>
      <c r="K257" s="15"/>
      <c r="L257" s="15"/>
      <c r="M257" s="15"/>
      <c r="N257" s="15"/>
      <c r="O257" s="15"/>
      <c r="P257" s="15"/>
      <c r="Q257" s="15"/>
      <c r="R257" s="129"/>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row>
    <row r="258" spans="1:115" s="117" customFormat="1" x14ac:dyDescent="0.3">
      <c r="A258" s="15"/>
      <c r="B258" s="15"/>
      <c r="C258" s="15"/>
      <c r="D258" s="15"/>
      <c r="E258" s="15"/>
      <c r="F258" s="15"/>
      <c r="G258" s="15"/>
      <c r="H258" s="15"/>
      <c r="I258" s="15"/>
      <c r="J258" s="15"/>
      <c r="K258" s="15"/>
      <c r="L258" s="15"/>
      <c r="M258" s="15"/>
      <c r="N258" s="15"/>
      <c r="O258" s="15"/>
      <c r="P258" s="15"/>
      <c r="Q258" s="15"/>
      <c r="R258" s="129"/>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row>
    <row r="259" spans="1:115" s="117" customFormat="1" x14ac:dyDescent="0.3">
      <c r="A259" s="15"/>
      <c r="B259" s="15"/>
      <c r="C259" s="15"/>
      <c r="D259" s="15"/>
      <c r="E259" s="15"/>
      <c r="F259" s="15"/>
      <c r="G259" s="15"/>
      <c r="H259" s="15"/>
      <c r="I259" s="15"/>
      <c r="J259" s="15"/>
      <c r="K259" s="15"/>
      <c r="L259" s="15"/>
      <c r="M259" s="15"/>
      <c r="N259" s="15"/>
      <c r="O259" s="15"/>
      <c r="P259" s="15"/>
      <c r="Q259" s="15"/>
      <c r="R259" s="129"/>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row>
    <row r="260" spans="1:115" s="117" customFormat="1" x14ac:dyDescent="0.3">
      <c r="A260" s="15"/>
      <c r="B260" s="15"/>
      <c r="C260" s="15"/>
      <c r="D260" s="15"/>
      <c r="E260" s="15"/>
      <c r="F260" s="15"/>
      <c r="G260" s="15"/>
      <c r="H260" s="15"/>
      <c r="I260" s="15"/>
      <c r="J260" s="15"/>
      <c r="K260" s="15"/>
      <c r="L260" s="15"/>
      <c r="M260" s="15"/>
      <c r="N260" s="15"/>
      <c r="O260" s="15"/>
      <c r="P260" s="15"/>
      <c r="Q260" s="15"/>
      <c r="R260" s="129"/>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row>
    <row r="261" spans="1:115" s="117" customFormat="1" x14ac:dyDescent="0.3">
      <c r="A261" s="15"/>
      <c r="B261" s="15"/>
      <c r="C261" s="15"/>
      <c r="D261" s="15"/>
      <c r="E261" s="15"/>
      <c r="F261" s="15"/>
      <c r="G261" s="15"/>
      <c r="H261" s="15"/>
      <c r="I261" s="15"/>
      <c r="J261" s="15"/>
      <c r="K261" s="15"/>
      <c r="L261" s="15"/>
      <c r="M261" s="15"/>
      <c r="N261" s="15"/>
      <c r="O261" s="15"/>
      <c r="P261" s="15"/>
      <c r="Q261" s="15"/>
      <c r="R261" s="129"/>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c r="DJ261" s="15"/>
      <c r="DK261" s="15"/>
    </row>
    <row r="262" spans="1:115" s="117" customFormat="1" x14ac:dyDescent="0.3">
      <c r="A262" s="15"/>
      <c r="B262" s="15"/>
      <c r="C262" s="15"/>
      <c r="D262" s="15"/>
      <c r="E262" s="15"/>
      <c r="F262" s="15"/>
      <c r="G262" s="15"/>
      <c r="H262" s="15"/>
      <c r="I262" s="15"/>
      <c r="J262" s="15"/>
      <c r="K262" s="15"/>
      <c r="L262" s="15"/>
      <c r="M262" s="15"/>
      <c r="N262" s="15"/>
      <c r="O262" s="15"/>
      <c r="P262" s="15"/>
      <c r="Q262" s="15"/>
      <c r="R262" s="129"/>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row>
    <row r="263" spans="1:115" s="117" customFormat="1" x14ac:dyDescent="0.3">
      <c r="A263" s="15"/>
      <c r="B263" s="15"/>
      <c r="C263" s="15"/>
      <c r="D263" s="15"/>
      <c r="E263" s="15"/>
      <c r="F263" s="15"/>
      <c r="G263" s="15"/>
      <c r="H263" s="15"/>
      <c r="I263" s="15"/>
      <c r="J263" s="15"/>
      <c r="K263" s="15"/>
      <c r="L263" s="15"/>
      <c r="M263" s="15"/>
      <c r="N263" s="15"/>
      <c r="O263" s="15"/>
      <c r="P263" s="15"/>
      <c r="Q263" s="15"/>
      <c r="R263" s="129"/>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row>
    <row r="264" spans="1:115" s="117" customFormat="1" x14ac:dyDescent="0.3">
      <c r="A264" s="15"/>
      <c r="B264" s="15"/>
      <c r="C264" s="15"/>
      <c r="D264" s="15"/>
      <c r="E264" s="15"/>
      <c r="F264" s="15"/>
      <c r="G264" s="15"/>
      <c r="H264" s="15"/>
      <c r="I264" s="15"/>
      <c r="J264" s="15"/>
      <c r="K264" s="15"/>
      <c r="L264" s="15"/>
      <c r="M264" s="15"/>
      <c r="N264" s="15"/>
      <c r="O264" s="15"/>
      <c r="P264" s="15"/>
      <c r="Q264" s="15"/>
      <c r="R264" s="129"/>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row>
    <row r="265" spans="1:115" s="117" customFormat="1" x14ac:dyDescent="0.3">
      <c r="A265" s="15"/>
      <c r="B265" s="15"/>
      <c r="C265" s="15"/>
      <c r="D265" s="15"/>
      <c r="E265" s="15"/>
      <c r="F265" s="15"/>
      <c r="G265" s="15"/>
      <c r="H265" s="15"/>
      <c r="I265" s="15"/>
      <c r="J265" s="15"/>
      <c r="K265" s="15"/>
      <c r="L265" s="15"/>
      <c r="M265" s="15"/>
      <c r="N265" s="15"/>
      <c r="O265" s="15"/>
      <c r="P265" s="15"/>
      <c r="Q265" s="15"/>
      <c r="R265" s="129"/>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row>
    <row r="266" spans="1:115" s="117" customFormat="1" x14ac:dyDescent="0.3">
      <c r="A266" s="15"/>
      <c r="B266" s="15"/>
      <c r="C266" s="15"/>
      <c r="D266" s="15"/>
      <c r="E266" s="15"/>
      <c r="F266" s="15"/>
      <c r="G266" s="15"/>
      <c r="H266" s="15"/>
      <c r="I266" s="15"/>
      <c r="J266" s="15"/>
      <c r="K266" s="15"/>
      <c r="L266" s="15"/>
      <c r="M266" s="15"/>
      <c r="N266" s="15"/>
      <c r="O266" s="15"/>
      <c r="P266" s="15"/>
      <c r="Q266" s="15"/>
      <c r="R266" s="129"/>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row>
    <row r="267" spans="1:115" s="117" customFormat="1" x14ac:dyDescent="0.3">
      <c r="A267" s="15"/>
      <c r="B267" s="15"/>
      <c r="C267" s="15"/>
      <c r="D267" s="15"/>
      <c r="E267" s="15"/>
      <c r="F267" s="15"/>
      <c r="G267" s="15"/>
      <c r="H267" s="15"/>
      <c r="I267" s="15"/>
      <c r="J267" s="15"/>
      <c r="K267" s="15"/>
      <c r="L267" s="15"/>
      <c r="M267" s="15"/>
      <c r="N267" s="15"/>
      <c r="O267" s="15"/>
      <c r="P267" s="15"/>
      <c r="Q267" s="15"/>
      <c r="R267" s="129"/>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row>
    <row r="268" spans="1:115" s="117" customFormat="1" x14ac:dyDescent="0.3">
      <c r="A268" s="15"/>
      <c r="B268" s="15"/>
      <c r="C268" s="15"/>
      <c r="D268" s="15"/>
      <c r="E268" s="15"/>
      <c r="F268" s="15"/>
      <c r="G268" s="15"/>
      <c r="H268" s="15"/>
      <c r="I268" s="15"/>
      <c r="J268" s="15"/>
      <c r="K268" s="15"/>
      <c r="L268" s="15"/>
      <c r="M268" s="15"/>
      <c r="N268" s="15"/>
      <c r="O268" s="15"/>
      <c r="P268" s="15"/>
      <c r="Q268" s="15"/>
      <c r="R268" s="129"/>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row>
    <row r="269" spans="1:115" s="117" customFormat="1" x14ac:dyDescent="0.3">
      <c r="A269" s="15"/>
      <c r="B269" s="15"/>
      <c r="C269" s="15"/>
      <c r="D269" s="15"/>
      <c r="E269" s="15"/>
      <c r="F269" s="15"/>
      <c r="G269" s="15"/>
      <c r="H269" s="15"/>
      <c r="I269" s="15"/>
      <c r="J269" s="15"/>
      <c r="K269" s="15"/>
      <c r="L269" s="15"/>
      <c r="M269" s="15"/>
      <c r="N269" s="15"/>
      <c r="O269" s="15"/>
      <c r="P269" s="15"/>
      <c r="Q269" s="15"/>
      <c r="R269" s="129"/>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row>
    <row r="270" spans="1:115" s="117" customFormat="1" x14ac:dyDescent="0.3">
      <c r="A270" s="15"/>
      <c r="B270" s="15"/>
      <c r="C270" s="15"/>
      <c r="D270" s="15"/>
      <c r="E270" s="15"/>
      <c r="F270" s="15"/>
      <c r="G270" s="15"/>
      <c r="H270" s="15"/>
      <c r="I270" s="15"/>
      <c r="J270" s="15"/>
      <c r="K270" s="15"/>
      <c r="L270" s="15"/>
      <c r="M270" s="15"/>
      <c r="N270" s="15"/>
      <c r="O270" s="15"/>
      <c r="P270" s="15"/>
      <c r="Q270" s="15"/>
      <c r="R270" s="129"/>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row>
    <row r="271" spans="1:115" s="117" customFormat="1" x14ac:dyDescent="0.3">
      <c r="A271" s="15"/>
      <c r="B271" s="15"/>
      <c r="C271" s="15"/>
      <c r="D271" s="15"/>
      <c r="E271" s="15"/>
      <c r="F271" s="15"/>
      <c r="G271" s="15"/>
      <c r="H271" s="15"/>
      <c r="I271" s="15"/>
      <c r="J271" s="15"/>
      <c r="K271" s="15"/>
      <c r="L271" s="15"/>
      <c r="M271" s="15"/>
      <c r="N271" s="15"/>
      <c r="O271" s="15"/>
      <c r="P271" s="15"/>
      <c r="Q271" s="15"/>
      <c r="R271" s="129"/>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row>
    <row r="272" spans="1:115" s="117" customFormat="1" x14ac:dyDescent="0.3">
      <c r="A272" s="15"/>
      <c r="B272" s="15"/>
      <c r="C272" s="15"/>
      <c r="D272" s="15"/>
      <c r="E272" s="15"/>
      <c r="F272" s="15"/>
      <c r="G272" s="15"/>
      <c r="H272" s="15"/>
      <c r="I272" s="15"/>
      <c r="J272" s="15"/>
      <c r="K272" s="15"/>
      <c r="L272" s="15"/>
      <c r="M272" s="15"/>
      <c r="N272" s="15"/>
      <c r="O272" s="15"/>
      <c r="P272" s="15"/>
      <c r="Q272" s="15"/>
      <c r="R272" s="129"/>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row>
    <row r="273" spans="1:115" s="117" customFormat="1" x14ac:dyDescent="0.3">
      <c r="A273" s="15"/>
      <c r="B273" s="15"/>
      <c r="C273" s="15"/>
      <c r="D273" s="15"/>
      <c r="E273" s="15"/>
      <c r="F273" s="15"/>
      <c r="G273" s="15"/>
      <c r="H273" s="15"/>
      <c r="I273" s="15"/>
      <c r="J273" s="15"/>
      <c r="K273" s="15"/>
      <c r="L273" s="15"/>
      <c r="M273" s="15"/>
      <c r="N273" s="15"/>
      <c r="O273" s="15"/>
      <c r="P273" s="15"/>
      <c r="Q273" s="15"/>
      <c r="R273" s="129"/>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row>
    <row r="274" spans="1:115" s="117" customFormat="1" x14ac:dyDescent="0.3">
      <c r="A274" s="15"/>
      <c r="B274" s="15"/>
      <c r="C274" s="15"/>
      <c r="D274" s="15"/>
      <c r="E274" s="15"/>
      <c r="F274" s="15"/>
      <c r="G274" s="15"/>
      <c r="H274" s="15"/>
      <c r="I274" s="15"/>
      <c r="J274" s="15"/>
      <c r="K274" s="15"/>
      <c r="L274" s="15"/>
      <c r="M274" s="15"/>
      <c r="N274" s="15"/>
      <c r="O274" s="15"/>
      <c r="P274" s="15"/>
      <c r="Q274" s="15"/>
      <c r="R274" s="129"/>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row>
    <row r="275" spans="1:115" s="117" customFormat="1" x14ac:dyDescent="0.3">
      <c r="A275" s="15"/>
      <c r="B275" s="15"/>
      <c r="C275" s="15"/>
      <c r="D275" s="15"/>
      <c r="E275" s="15"/>
      <c r="F275" s="15"/>
      <c r="G275" s="15"/>
      <c r="H275" s="15"/>
      <c r="I275" s="15"/>
      <c r="J275" s="15"/>
      <c r="K275" s="15"/>
      <c r="L275" s="15"/>
      <c r="M275" s="15"/>
      <c r="N275" s="15"/>
      <c r="O275" s="15"/>
      <c r="P275" s="15"/>
      <c r="Q275" s="15"/>
      <c r="R275" s="129"/>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row>
    <row r="276" spans="1:115" s="117" customFormat="1" x14ac:dyDescent="0.3">
      <c r="A276" s="15"/>
      <c r="B276" s="15"/>
      <c r="C276" s="15"/>
      <c r="D276" s="15"/>
      <c r="E276" s="15"/>
      <c r="F276" s="15"/>
      <c r="G276" s="15"/>
      <c r="H276" s="15"/>
      <c r="I276" s="15"/>
      <c r="J276" s="15"/>
      <c r="K276" s="15"/>
      <c r="L276" s="15"/>
      <c r="M276" s="15"/>
      <c r="N276" s="15"/>
      <c r="O276" s="15"/>
      <c r="P276" s="15"/>
      <c r="Q276" s="15"/>
      <c r="R276" s="129"/>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row>
    <row r="277" spans="1:115" s="117" customFormat="1" x14ac:dyDescent="0.3">
      <c r="A277" s="15"/>
      <c r="B277" s="15"/>
      <c r="C277" s="15"/>
      <c r="D277" s="15"/>
      <c r="E277" s="15"/>
      <c r="F277" s="15"/>
      <c r="G277" s="15"/>
      <c r="H277" s="15"/>
      <c r="I277" s="15"/>
      <c r="J277" s="15"/>
      <c r="K277" s="15"/>
      <c r="L277" s="15"/>
      <c r="M277" s="15"/>
      <c r="N277" s="15"/>
      <c r="O277" s="15"/>
      <c r="P277" s="15"/>
      <c r="Q277" s="15"/>
      <c r="R277" s="129"/>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row>
    <row r="278" spans="1:115" s="117" customFormat="1" x14ac:dyDescent="0.3">
      <c r="A278" s="15"/>
      <c r="B278" s="15"/>
      <c r="C278" s="15"/>
      <c r="D278" s="15"/>
      <c r="E278" s="15"/>
      <c r="F278" s="15"/>
      <c r="G278" s="15"/>
      <c r="H278" s="15"/>
      <c r="I278" s="15"/>
      <c r="J278" s="15"/>
      <c r="K278" s="15"/>
      <c r="L278" s="15"/>
      <c r="M278" s="15"/>
      <c r="N278" s="15"/>
      <c r="O278" s="15"/>
      <c r="P278" s="15"/>
      <c r="Q278" s="15"/>
      <c r="R278" s="129"/>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row>
    <row r="279" spans="1:115" s="117" customFormat="1" x14ac:dyDescent="0.3">
      <c r="A279" s="15"/>
      <c r="B279" s="15"/>
      <c r="C279" s="15"/>
      <c r="D279" s="15"/>
      <c r="E279" s="15"/>
      <c r="F279" s="15"/>
      <c r="G279" s="15"/>
      <c r="H279" s="15"/>
      <c r="I279" s="15"/>
      <c r="J279" s="15"/>
      <c r="K279" s="15"/>
      <c r="L279" s="15"/>
      <c r="M279" s="15"/>
      <c r="N279" s="15"/>
      <c r="O279" s="15"/>
      <c r="P279" s="15"/>
      <c r="Q279" s="15"/>
      <c r="R279" s="129"/>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row>
    <row r="280" spans="1:115" s="117" customFormat="1" x14ac:dyDescent="0.3">
      <c r="A280" s="15"/>
      <c r="B280" s="15"/>
      <c r="C280" s="15"/>
      <c r="D280" s="15"/>
      <c r="E280" s="15"/>
      <c r="F280" s="15"/>
      <c r="G280" s="15"/>
      <c r="H280" s="15"/>
      <c r="I280" s="15"/>
      <c r="J280" s="15"/>
      <c r="K280" s="15"/>
      <c r="L280" s="15"/>
      <c r="M280" s="15"/>
      <c r="N280" s="15"/>
      <c r="O280" s="15"/>
      <c r="P280" s="15"/>
      <c r="Q280" s="15"/>
      <c r="R280" s="129"/>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row>
    <row r="281" spans="1:115" s="117" customFormat="1" x14ac:dyDescent="0.3">
      <c r="A281" s="15"/>
      <c r="B281" s="15"/>
      <c r="C281" s="15"/>
      <c r="D281" s="15"/>
      <c r="E281" s="15"/>
      <c r="F281" s="15"/>
      <c r="G281" s="15"/>
      <c r="H281" s="15"/>
      <c r="I281" s="15"/>
      <c r="J281" s="15"/>
      <c r="K281" s="15"/>
      <c r="L281" s="15"/>
      <c r="M281" s="15"/>
      <c r="N281" s="15"/>
      <c r="O281" s="15"/>
      <c r="P281" s="15"/>
      <c r="Q281" s="15"/>
      <c r="R281" s="129"/>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row>
    <row r="282" spans="1:115" s="117" customFormat="1" x14ac:dyDescent="0.3">
      <c r="A282" s="15"/>
      <c r="B282" s="15"/>
      <c r="C282" s="15"/>
      <c r="D282" s="15"/>
      <c r="E282" s="15"/>
      <c r="F282" s="15"/>
      <c r="G282" s="15"/>
      <c r="H282" s="15"/>
      <c r="I282" s="15"/>
      <c r="J282" s="15"/>
      <c r="K282" s="15"/>
      <c r="L282" s="15"/>
      <c r="M282" s="15"/>
      <c r="N282" s="15"/>
      <c r="O282" s="15"/>
      <c r="P282" s="15"/>
      <c r="Q282" s="15"/>
      <c r="R282" s="129"/>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row>
    <row r="283" spans="1:115" s="117" customFormat="1" x14ac:dyDescent="0.3">
      <c r="A283" s="15"/>
      <c r="B283" s="15"/>
      <c r="C283" s="15"/>
      <c r="D283" s="15"/>
      <c r="E283" s="15"/>
      <c r="F283" s="15"/>
      <c r="G283" s="15"/>
      <c r="H283" s="15"/>
      <c r="I283" s="15"/>
      <c r="J283" s="15"/>
      <c r="K283" s="15"/>
      <c r="L283" s="15"/>
      <c r="M283" s="15"/>
      <c r="N283" s="15"/>
      <c r="O283" s="15"/>
      <c r="P283" s="15"/>
      <c r="Q283" s="15"/>
      <c r="R283" s="129"/>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row>
    <row r="284" spans="1:115" s="117" customFormat="1" x14ac:dyDescent="0.3">
      <c r="A284" s="15"/>
      <c r="B284" s="15"/>
      <c r="C284" s="15"/>
      <c r="D284" s="15"/>
      <c r="E284" s="15"/>
      <c r="F284" s="15"/>
      <c r="G284" s="15"/>
      <c r="H284" s="15"/>
      <c r="I284" s="15"/>
      <c r="J284" s="15"/>
      <c r="K284" s="15"/>
      <c r="L284" s="15"/>
      <c r="M284" s="15"/>
      <c r="N284" s="15"/>
      <c r="O284" s="15"/>
      <c r="P284" s="15"/>
      <c r="Q284" s="15"/>
      <c r="R284" s="129"/>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row>
    <row r="285" spans="1:115" s="117" customFormat="1" x14ac:dyDescent="0.3">
      <c r="A285" s="15"/>
      <c r="B285" s="15"/>
      <c r="C285" s="15"/>
      <c r="D285" s="15"/>
      <c r="E285" s="15"/>
      <c r="F285" s="15"/>
      <c r="G285" s="15"/>
      <c r="H285" s="15"/>
      <c r="I285" s="15"/>
      <c r="J285" s="15"/>
      <c r="K285" s="15"/>
      <c r="L285" s="15"/>
      <c r="M285" s="15"/>
      <c r="N285" s="15"/>
      <c r="O285" s="15"/>
      <c r="P285" s="15"/>
      <c r="Q285" s="15"/>
      <c r="R285" s="129"/>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row>
    <row r="286" spans="1:115" s="117" customFormat="1" x14ac:dyDescent="0.3">
      <c r="A286" s="15"/>
      <c r="B286" s="15"/>
      <c r="C286" s="15"/>
      <c r="D286" s="15"/>
      <c r="E286" s="15"/>
      <c r="F286" s="15"/>
      <c r="G286" s="15"/>
      <c r="H286" s="15"/>
      <c r="I286" s="15"/>
      <c r="J286" s="15"/>
      <c r="K286" s="15"/>
      <c r="L286" s="15"/>
      <c r="M286" s="15"/>
      <c r="N286" s="15"/>
      <c r="O286" s="15"/>
      <c r="P286" s="15"/>
      <c r="Q286" s="15"/>
      <c r="R286" s="129"/>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row>
    <row r="287" spans="1:115" s="117" customFormat="1" x14ac:dyDescent="0.3">
      <c r="A287" s="15"/>
      <c r="B287" s="15"/>
      <c r="C287" s="15"/>
      <c r="D287" s="15"/>
      <c r="E287" s="15"/>
      <c r="F287" s="15"/>
      <c r="G287" s="15"/>
      <c r="H287" s="15"/>
      <c r="I287" s="15"/>
      <c r="J287" s="15"/>
      <c r="K287" s="15"/>
      <c r="L287" s="15"/>
      <c r="M287" s="15"/>
      <c r="N287" s="15"/>
      <c r="O287" s="15"/>
      <c r="P287" s="15"/>
      <c r="Q287" s="15"/>
      <c r="R287" s="129"/>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row>
    <row r="288" spans="1:115" s="117" customFormat="1" x14ac:dyDescent="0.3">
      <c r="A288" s="15"/>
      <c r="B288" s="15"/>
      <c r="C288" s="15"/>
      <c r="D288" s="15"/>
      <c r="E288" s="15"/>
      <c r="F288" s="15"/>
      <c r="G288" s="15"/>
      <c r="H288" s="15"/>
      <c r="I288" s="15"/>
      <c r="J288" s="15"/>
      <c r="K288" s="15"/>
      <c r="L288" s="15"/>
      <c r="M288" s="15"/>
      <c r="N288" s="15"/>
      <c r="O288" s="15"/>
      <c r="P288" s="15"/>
      <c r="Q288" s="15"/>
      <c r="R288" s="129"/>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row>
  </sheetData>
  <sheetProtection algorithmName="SHA-512" hashValue="1aqMOcXW+9m5Hb1phygzQ6meuJt50+Vpq9XKxksBBN4A13+K13+1dk4bbNpGx36kLAs9PilAlHc1eRaID9l2RQ==" saltValue="9+gZM6lOHx5U9NR9fimzXA==" spinCount="100000" sheet="1" selectLockedCells="1"/>
  <mergeCells count="9">
    <mergeCell ref="K9:Q9"/>
    <mergeCell ref="S9:Y9"/>
    <mergeCell ref="A1:B1"/>
    <mergeCell ref="A34:E34"/>
    <mergeCell ref="F34:G34"/>
    <mergeCell ref="B8:C8"/>
    <mergeCell ref="B3:D3"/>
    <mergeCell ref="A5:B5"/>
    <mergeCell ref="A6:D6"/>
  </mergeCells>
  <dataValidations count="2">
    <dataValidation type="list" allowBlank="1" showInputMessage="1" showErrorMessage="1" sqref="F34:G34">
      <formula1>$F$35:$F$37</formula1>
    </dataValidation>
    <dataValidation type="list" allowBlank="1" showInputMessage="1" showErrorMessage="1" sqref="B8:C8">
      <formula1>$AE$2:$AE$16</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4"/>
  <sheetViews>
    <sheetView topLeftCell="A75" zoomScale="96" zoomScaleNormal="96" workbookViewId="0">
      <selection activeCell="B18" sqref="B18:D18"/>
    </sheetView>
  </sheetViews>
  <sheetFormatPr defaultRowHeight="14.4" x14ac:dyDescent="0.3"/>
  <cols>
    <col min="1" max="1" width="45.5546875" style="15" customWidth="1"/>
    <col min="2" max="2" width="25.44140625" style="15" customWidth="1"/>
    <col min="3" max="7" width="12.77734375" style="15" customWidth="1"/>
    <col min="8" max="16" width="12.77734375" style="129" customWidth="1"/>
    <col min="17" max="17" width="13.44140625" style="129" customWidth="1"/>
    <col min="18" max="18" width="12.77734375" style="129" customWidth="1"/>
    <col min="19" max="19" width="12.77734375" style="129" hidden="1" customWidth="1"/>
    <col min="20" max="24" width="12.77734375" style="129" customWidth="1"/>
    <col min="25" max="47" width="8.88671875" style="129"/>
    <col min="48" max="91" width="8.88671875" style="15"/>
  </cols>
  <sheetData>
    <row r="1" spans="1:91" ht="50.4" customHeight="1" x14ac:dyDescent="0.3">
      <c r="A1" s="18" t="s">
        <v>303</v>
      </c>
    </row>
    <row r="2" spans="1:91" s="8" customFormat="1" ht="22.8" customHeight="1" x14ac:dyDescent="0.3">
      <c r="A2" s="18"/>
      <c r="B2" s="15"/>
      <c r="C2" s="15"/>
      <c r="D2" s="15"/>
      <c r="E2" s="15"/>
      <c r="F2" s="15"/>
      <c r="G2" s="15"/>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row>
    <row r="3" spans="1:91" s="8" customFormat="1" ht="22.8" customHeight="1" x14ac:dyDescent="0.3">
      <c r="A3" s="178" t="s">
        <v>182</v>
      </c>
      <c r="B3" s="350">
        <f>'1 Cover page'!C7</f>
        <v>0</v>
      </c>
      <c r="C3" s="350"/>
      <c r="D3" s="15"/>
      <c r="E3" s="15"/>
      <c r="F3" s="15"/>
      <c r="G3" s="15"/>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row>
    <row r="4" spans="1:91" s="8" customFormat="1" ht="22.8" customHeight="1" x14ac:dyDescent="0.3">
      <c r="A4" s="178" t="s">
        <v>19</v>
      </c>
      <c r="B4" s="350">
        <f>'1 Cover page'!C37</f>
        <v>0</v>
      </c>
      <c r="C4" s="350"/>
      <c r="D4" s="15"/>
      <c r="E4" s="15"/>
      <c r="F4" s="15"/>
      <c r="G4" s="15"/>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row>
    <row r="5" spans="1:91" s="8" customFormat="1" ht="20.399999999999999" customHeight="1" x14ac:dyDescent="0.3">
      <c r="A5" s="15"/>
      <c r="B5" s="15"/>
      <c r="C5" s="15"/>
      <c r="D5" s="15"/>
      <c r="E5" s="15"/>
      <c r="F5" s="15"/>
      <c r="G5" s="15"/>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row>
    <row r="6" spans="1:91" s="8" customFormat="1" ht="20.399999999999999" customHeight="1" x14ac:dyDescent="0.3">
      <c r="A6" s="179" t="s">
        <v>323</v>
      </c>
      <c r="B6" s="15"/>
      <c r="C6" s="15"/>
      <c r="D6" s="15"/>
      <c r="E6" s="15"/>
      <c r="F6" s="15"/>
      <c r="G6" s="15"/>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row>
    <row r="7" spans="1:91" s="8" customFormat="1" x14ac:dyDescent="0.3">
      <c r="A7" s="19" t="s">
        <v>153</v>
      </c>
      <c r="B7" s="98"/>
      <c r="C7" s="98"/>
      <c r="D7" s="15"/>
      <c r="E7" s="15"/>
      <c r="F7" s="15"/>
      <c r="G7" s="15"/>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row>
    <row r="8" spans="1:91" s="8" customFormat="1" x14ac:dyDescent="0.3">
      <c r="A8" s="19"/>
      <c r="B8" s="98"/>
      <c r="C8" s="98"/>
      <c r="D8" s="15"/>
      <c r="E8" s="15"/>
      <c r="F8" s="15"/>
      <c r="G8" s="15"/>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row>
    <row r="9" spans="1:91" s="8" customFormat="1" ht="35.4" customHeight="1" x14ac:dyDescent="0.3">
      <c r="A9" s="58" t="s">
        <v>364</v>
      </c>
      <c r="B9" s="130" t="s">
        <v>365</v>
      </c>
      <c r="C9" s="180"/>
      <c r="D9" s="180"/>
      <c r="E9" s="180"/>
      <c r="F9" s="180"/>
      <c r="G9" s="180"/>
      <c r="H9" s="180"/>
      <c r="I9" s="180"/>
      <c r="J9" s="180"/>
      <c r="K9" s="180"/>
      <c r="L9" s="180"/>
      <c r="M9" s="180"/>
      <c r="N9" s="180"/>
      <c r="O9" s="180"/>
      <c r="P9" s="180"/>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row>
    <row r="10" spans="1:91" s="8" customFormat="1" ht="22.8" customHeight="1" x14ac:dyDescent="0.3">
      <c r="A10" s="181" t="s">
        <v>359</v>
      </c>
      <c r="B10" s="182">
        <f>'10 Rent Schedule'!Z31</f>
        <v>0</v>
      </c>
      <c r="C10" s="183"/>
      <c r="D10" s="183"/>
      <c r="E10" s="183"/>
      <c r="F10" s="183"/>
      <c r="G10" s="71"/>
      <c r="H10" s="184"/>
      <c r="I10" s="184"/>
      <c r="J10" s="184"/>
      <c r="K10" s="184"/>
      <c r="L10" s="184"/>
      <c r="M10" s="184"/>
      <c r="N10" s="184"/>
      <c r="O10" s="184"/>
      <c r="P10" s="184"/>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row>
    <row r="11" spans="1:91" s="8" customFormat="1" ht="22.8" customHeight="1" x14ac:dyDescent="0.3">
      <c r="A11" s="181" t="s">
        <v>360</v>
      </c>
      <c r="B11" s="95">
        <v>0</v>
      </c>
      <c r="C11" s="183"/>
      <c r="D11" s="183"/>
      <c r="E11" s="183"/>
      <c r="F11" s="183"/>
      <c r="G11" s="71"/>
      <c r="H11" s="184"/>
      <c r="I11" s="184"/>
      <c r="J11" s="184"/>
      <c r="K11" s="184"/>
      <c r="L11" s="184"/>
      <c r="M11" s="184"/>
      <c r="N11" s="184"/>
      <c r="O11" s="184"/>
      <c r="P11" s="184"/>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row>
    <row r="12" spans="1:91" s="8" customFormat="1" ht="22.8" customHeight="1" x14ac:dyDescent="0.3">
      <c r="A12" s="181" t="s">
        <v>361</v>
      </c>
      <c r="B12" s="95">
        <v>0</v>
      </c>
      <c r="C12" s="183"/>
      <c r="D12" s="183"/>
      <c r="E12" s="183"/>
      <c r="F12" s="183"/>
      <c r="G12" s="71"/>
      <c r="H12" s="184"/>
      <c r="I12" s="184"/>
      <c r="J12" s="184"/>
      <c r="K12" s="184"/>
      <c r="L12" s="184"/>
      <c r="M12" s="184"/>
      <c r="N12" s="184"/>
      <c r="O12" s="184"/>
      <c r="P12" s="184"/>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row>
    <row r="13" spans="1:91" s="8" customFormat="1" ht="22.8" customHeight="1" x14ac:dyDescent="0.3">
      <c r="A13" s="181" t="s">
        <v>362</v>
      </c>
      <c r="B13" s="182">
        <f>B10*E16</f>
        <v>0</v>
      </c>
      <c r="C13" s="183"/>
      <c r="D13" s="183"/>
      <c r="E13" s="183"/>
      <c r="F13" s="183"/>
      <c r="G13" s="71"/>
      <c r="H13" s="184"/>
      <c r="I13" s="184"/>
      <c r="J13" s="184"/>
      <c r="K13" s="184"/>
      <c r="L13" s="184"/>
      <c r="M13" s="184"/>
      <c r="N13" s="184"/>
      <c r="O13" s="184"/>
      <c r="P13" s="184"/>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row>
    <row r="14" spans="1:91" s="8" customFormat="1" ht="22.8" customHeight="1" x14ac:dyDescent="0.3">
      <c r="A14" s="181" t="s">
        <v>363</v>
      </c>
      <c r="B14" s="182">
        <f>B10-B11+B12-B13</f>
        <v>0</v>
      </c>
      <c r="C14" s="183"/>
      <c r="D14" s="183"/>
      <c r="E14" s="183"/>
      <c r="F14" s="183"/>
      <c r="G14" s="71"/>
      <c r="H14" s="184"/>
      <c r="I14" s="184"/>
      <c r="J14" s="184"/>
      <c r="K14" s="184"/>
      <c r="L14" s="184"/>
      <c r="M14" s="184"/>
      <c r="N14" s="184"/>
      <c r="O14" s="184"/>
      <c r="P14" s="184"/>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row>
    <row r="15" spans="1:91" s="8" customFormat="1" ht="22.8" customHeight="1" x14ac:dyDescent="0.3">
      <c r="A15" s="26"/>
      <c r="B15" s="123"/>
      <c r="C15" s="123"/>
      <c r="D15" s="123"/>
      <c r="E15" s="123"/>
      <c r="F15" s="123"/>
      <c r="G15" s="15"/>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row>
    <row r="16" spans="1:91" s="8" customFormat="1" ht="21" customHeight="1" x14ac:dyDescent="0.3">
      <c r="A16" s="123" t="s">
        <v>366</v>
      </c>
      <c r="B16" s="123"/>
      <c r="C16" s="123"/>
      <c r="D16" s="123"/>
      <c r="E16" s="289">
        <v>0</v>
      </c>
      <c r="F16" s="123"/>
      <c r="G16" s="15"/>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row>
    <row r="17" spans="1:91" s="8" customFormat="1" ht="18" customHeight="1" x14ac:dyDescent="0.3">
      <c r="A17" s="123"/>
      <c r="B17" s="123"/>
      <c r="C17" s="123"/>
      <c r="D17" s="123"/>
      <c r="E17" s="123"/>
      <c r="F17" s="123"/>
      <c r="G17" s="15"/>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row>
    <row r="18" spans="1:91" s="8" customFormat="1" ht="46.2" customHeight="1" x14ac:dyDescent="0.3">
      <c r="A18" s="65" t="s">
        <v>594</v>
      </c>
      <c r="B18" s="348"/>
      <c r="C18" s="348"/>
      <c r="D18" s="348"/>
      <c r="E18" s="15"/>
      <c r="F18" s="15"/>
      <c r="G18" s="15"/>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row>
    <row r="19" spans="1:91" s="101" customFormat="1" ht="18" customHeight="1" x14ac:dyDescent="0.3">
      <c r="A19" s="65"/>
      <c r="B19" s="178"/>
      <c r="C19" s="123"/>
      <c r="D19" s="123"/>
      <c r="E19" s="123"/>
      <c r="F19" s="123"/>
      <c r="G19" s="15"/>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row>
    <row r="20" spans="1:91" s="101" customFormat="1" ht="39" customHeight="1" x14ac:dyDescent="0.3">
      <c r="A20" s="65" t="s">
        <v>541</v>
      </c>
      <c r="B20" s="345"/>
      <c r="C20" s="345"/>
      <c r="D20" s="345"/>
      <c r="E20" s="345"/>
      <c r="F20" s="123"/>
      <c r="G20" s="15"/>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row>
    <row r="21" spans="1:91" s="101" customFormat="1" ht="18" customHeight="1" x14ac:dyDescent="0.3">
      <c r="A21" s="65"/>
      <c r="B21" s="345"/>
      <c r="C21" s="345"/>
      <c r="D21" s="345"/>
      <c r="E21" s="345"/>
      <c r="F21" s="123"/>
      <c r="G21" s="15"/>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row>
    <row r="22" spans="1:91" s="101" customFormat="1" ht="18" customHeight="1" x14ac:dyDescent="0.3">
      <c r="A22" s="65"/>
      <c r="B22" s="345"/>
      <c r="C22" s="345"/>
      <c r="D22" s="345"/>
      <c r="E22" s="345"/>
      <c r="F22" s="123"/>
      <c r="G22" s="15"/>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row>
    <row r="23" spans="1:91" s="101" customFormat="1" ht="18" customHeight="1" x14ac:dyDescent="0.3">
      <c r="A23" s="65"/>
      <c r="B23" s="178"/>
      <c r="C23" s="123"/>
      <c r="D23" s="123"/>
      <c r="E23" s="123"/>
      <c r="F23" s="123"/>
      <c r="G23" s="15"/>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row>
    <row r="24" spans="1:91" s="101" customFormat="1" ht="20.399999999999999" customHeight="1" x14ac:dyDescent="0.3">
      <c r="A24" s="40" t="s">
        <v>340</v>
      </c>
      <c r="B24" s="39"/>
      <c r="C24" s="39"/>
      <c r="D24" s="39"/>
      <c r="E24" s="39"/>
      <c r="F24" s="39"/>
      <c r="G24" s="39"/>
      <c r="H24" s="39"/>
      <c r="I24" s="39"/>
      <c r="J24" s="39"/>
      <c r="K24" s="39"/>
      <c r="L24" s="39"/>
      <c r="M24" s="39"/>
      <c r="N24" s="39"/>
      <c r="O24" s="39"/>
      <c r="P24" s="39"/>
      <c r="Q24" s="39"/>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row>
    <row r="25" spans="1:91" s="6" customFormat="1" ht="22.8" customHeight="1" x14ac:dyDescent="0.3">
      <c r="A25" s="85" t="s">
        <v>343</v>
      </c>
      <c r="B25" s="349"/>
      <c r="C25" s="34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row>
    <row r="26" spans="1:91" s="107" customFormat="1" ht="22.8" customHeight="1" x14ac:dyDescent="0.3">
      <c r="A26" s="85"/>
      <c r="B26" s="85"/>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row>
    <row r="27" spans="1:91" s="132" customFormat="1" ht="21" customHeight="1" x14ac:dyDescent="0.3">
      <c r="A27" s="185"/>
      <c r="B27" s="185" t="s">
        <v>298</v>
      </c>
      <c r="C27" s="185" t="s">
        <v>342</v>
      </c>
      <c r="D27" s="185" t="s">
        <v>317</v>
      </c>
      <c r="E27" s="185" t="s">
        <v>319</v>
      </c>
      <c r="F27" s="185" t="s">
        <v>299</v>
      </c>
      <c r="G27" s="185" t="s">
        <v>300</v>
      </c>
      <c r="H27" s="185" t="s">
        <v>301</v>
      </c>
      <c r="I27" s="185" t="s">
        <v>320</v>
      </c>
      <c r="J27" s="185" t="s">
        <v>321</v>
      </c>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c r="CK27" s="180"/>
      <c r="CL27" s="180"/>
      <c r="CM27" s="180"/>
    </row>
    <row r="28" spans="1:91" ht="22.8" customHeight="1" x14ac:dyDescent="0.3">
      <c r="A28" s="133" t="s">
        <v>289</v>
      </c>
      <c r="B28" s="172"/>
      <c r="C28" s="172"/>
      <c r="D28" s="177">
        <v>0</v>
      </c>
      <c r="E28" s="177">
        <v>0</v>
      </c>
      <c r="F28" s="177">
        <v>0</v>
      </c>
      <c r="G28" s="177">
        <v>0</v>
      </c>
      <c r="H28" s="177">
        <v>0</v>
      </c>
      <c r="I28" s="177">
        <v>0</v>
      </c>
      <c r="J28" s="177">
        <v>0</v>
      </c>
      <c r="K28" s="15"/>
      <c r="L28" s="15"/>
      <c r="M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91" ht="22.8" customHeight="1" x14ac:dyDescent="0.3">
      <c r="A29" s="133" t="s">
        <v>290</v>
      </c>
      <c r="B29" s="172"/>
      <c r="C29" s="172"/>
      <c r="D29" s="177">
        <v>0</v>
      </c>
      <c r="E29" s="177">
        <v>0</v>
      </c>
      <c r="F29" s="177">
        <v>0</v>
      </c>
      <c r="G29" s="177">
        <v>0</v>
      </c>
      <c r="H29" s="177">
        <v>0</v>
      </c>
      <c r="I29" s="177">
        <v>0</v>
      </c>
      <c r="J29" s="177">
        <v>0</v>
      </c>
      <c r="K29" s="15"/>
      <c r="L29" s="15"/>
      <c r="M29" s="15"/>
      <c r="O29" s="15"/>
      <c r="P29" s="15"/>
      <c r="Q29" s="15"/>
      <c r="R29" s="15"/>
      <c r="S29" s="15" t="s">
        <v>344</v>
      </c>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91" ht="22.8" customHeight="1" x14ac:dyDescent="0.3">
      <c r="A30" s="133" t="s">
        <v>291</v>
      </c>
      <c r="B30" s="172"/>
      <c r="C30" s="172"/>
      <c r="D30" s="177">
        <v>0</v>
      </c>
      <c r="E30" s="177">
        <v>0</v>
      </c>
      <c r="F30" s="177">
        <v>0</v>
      </c>
      <c r="G30" s="177">
        <v>0</v>
      </c>
      <c r="H30" s="177">
        <v>0</v>
      </c>
      <c r="I30" s="177">
        <v>0</v>
      </c>
      <c r="J30" s="177">
        <v>0</v>
      </c>
      <c r="K30" s="15"/>
      <c r="L30" s="15"/>
      <c r="M30" s="15"/>
      <c r="O30" s="15"/>
      <c r="P30" s="15"/>
      <c r="Q30" s="15"/>
      <c r="R30" s="15"/>
      <c r="S30" s="15" t="s">
        <v>345</v>
      </c>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91" ht="22.8" customHeight="1" x14ac:dyDescent="0.3">
      <c r="A31" s="133" t="s">
        <v>292</v>
      </c>
      <c r="B31" s="172"/>
      <c r="C31" s="172"/>
      <c r="D31" s="177">
        <v>0</v>
      </c>
      <c r="E31" s="177">
        <v>0</v>
      </c>
      <c r="F31" s="177">
        <v>0</v>
      </c>
      <c r="G31" s="177">
        <v>0</v>
      </c>
      <c r="H31" s="177">
        <v>0</v>
      </c>
      <c r="I31" s="177">
        <v>0</v>
      </c>
      <c r="J31" s="177">
        <v>0</v>
      </c>
      <c r="K31" s="15"/>
      <c r="L31" s="15"/>
      <c r="M31" s="15"/>
      <c r="O31" s="15"/>
      <c r="P31" s="15"/>
      <c r="Q31" s="15"/>
      <c r="R31" s="15"/>
      <c r="S31" s="15" t="s">
        <v>346</v>
      </c>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91" ht="22.8" customHeight="1" x14ac:dyDescent="0.3">
      <c r="A32" s="133" t="s">
        <v>293</v>
      </c>
      <c r="B32" s="186"/>
      <c r="C32" s="172"/>
      <c r="D32" s="177">
        <v>0</v>
      </c>
      <c r="E32" s="177">
        <v>0</v>
      </c>
      <c r="F32" s="177">
        <v>0</v>
      </c>
      <c r="G32" s="177">
        <v>0</v>
      </c>
      <c r="H32" s="177">
        <v>0</v>
      </c>
      <c r="I32" s="177">
        <v>0</v>
      </c>
      <c r="J32" s="177">
        <v>0</v>
      </c>
      <c r="K32" s="15"/>
      <c r="L32" s="15"/>
      <c r="M32" s="15"/>
      <c r="O32" s="15"/>
      <c r="P32" s="15"/>
      <c r="Q32" s="15"/>
      <c r="R32" s="15"/>
      <c r="S32" s="15" t="s">
        <v>347</v>
      </c>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91" ht="22.8" customHeight="1" x14ac:dyDescent="0.3">
      <c r="A33" s="133" t="s">
        <v>294</v>
      </c>
      <c r="B33" s="186"/>
      <c r="C33" s="172"/>
      <c r="D33" s="177">
        <v>0</v>
      </c>
      <c r="E33" s="177">
        <v>0</v>
      </c>
      <c r="F33" s="177">
        <v>0</v>
      </c>
      <c r="G33" s="177">
        <v>0</v>
      </c>
      <c r="H33" s="177">
        <v>0</v>
      </c>
      <c r="I33" s="177">
        <v>0</v>
      </c>
      <c r="J33" s="177">
        <v>0</v>
      </c>
      <c r="K33" s="15"/>
      <c r="L33" s="15"/>
      <c r="M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91" ht="22.8" customHeight="1" x14ac:dyDescent="0.3">
      <c r="A34" s="133" t="s">
        <v>295</v>
      </c>
      <c r="B34" s="186"/>
      <c r="C34" s="172"/>
      <c r="D34" s="177">
        <v>0</v>
      </c>
      <c r="E34" s="177">
        <v>0</v>
      </c>
      <c r="F34" s="177">
        <v>0</v>
      </c>
      <c r="G34" s="177">
        <v>0</v>
      </c>
      <c r="H34" s="177">
        <v>0</v>
      </c>
      <c r="I34" s="177">
        <v>0</v>
      </c>
      <c r="J34" s="177">
        <v>0</v>
      </c>
      <c r="K34" s="15"/>
      <c r="L34" s="15"/>
      <c r="M34" s="15"/>
      <c r="O34" s="15"/>
      <c r="P34" s="15"/>
      <c r="Q34" s="15"/>
      <c r="R34" s="15"/>
      <c r="S34" s="15" t="s">
        <v>348</v>
      </c>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91" ht="22.8" customHeight="1" x14ac:dyDescent="0.3">
      <c r="A35" s="133" t="s">
        <v>296</v>
      </c>
      <c r="B35" s="186"/>
      <c r="C35" s="172"/>
      <c r="D35" s="177">
        <v>0</v>
      </c>
      <c r="E35" s="177">
        <v>0</v>
      </c>
      <c r="F35" s="177">
        <v>0</v>
      </c>
      <c r="G35" s="177">
        <v>0</v>
      </c>
      <c r="H35" s="177">
        <v>0</v>
      </c>
      <c r="I35" s="177">
        <v>0</v>
      </c>
      <c r="J35" s="177">
        <v>0</v>
      </c>
      <c r="K35" s="15"/>
      <c r="L35" s="15"/>
      <c r="M35" s="15"/>
      <c r="O35" s="15"/>
      <c r="P35" s="15"/>
      <c r="Q35" s="15"/>
      <c r="R35" s="15"/>
      <c r="S35" s="15" t="s">
        <v>349</v>
      </c>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91" ht="22.8" customHeight="1" x14ac:dyDescent="0.3">
      <c r="A36" s="133" t="s">
        <v>297</v>
      </c>
      <c r="B36" s="186"/>
      <c r="C36" s="172"/>
      <c r="D36" s="177">
        <v>0</v>
      </c>
      <c r="E36" s="177">
        <v>0</v>
      </c>
      <c r="F36" s="177">
        <v>0</v>
      </c>
      <c r="G36" s="177">
        <v>0</v>
      </c>
      <c r="H36" s="177">
        <v>0</v>
      </c>
      <c r="I36" s="177">
        <v>0</v>
      </c>
      <c r="J36" s="177">
        <v>0</v>
      </c>
      <c r="K36" s="15"/>
      <c r="L36" s="15"/>
      <c r="M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91" ht="22.8" customHeight="1" x14ac:dyDescent="0.3">
      <c r="A37" s="133" t="s">
        <v>341</v>
      </c>
      <c r="B37" s="172"/>
      <c r="C37" s="172"/>
      <c r="D37" s="177">
        <v>0</v>
      </c>
      <c r="E37" s="177">
        <v>0</v>
      </c>
      <c r="F37" s="177">
        <v>0</v>
      </c>
      <c r="G37" s="177">
        <v>0</v>
      </c>
      <c r="H37" s="177">
        <v>0</v>
      </c>
      <c r="I37" s="177">
        <v>0</v>
      </c>
      <c r="J37" s="177">
        <v>0</v>
      </c>
      <c r="K37" s="15"/>
      <c r="L37" s="15"/>
      <c r="M37" s="15"/>
      <c r="O37" s="15"/>
      <c r="P37" s="15"/>
      <c r="Q37" s="15"/>
      <c r="R37" s="15"/>
      <c r="S37" s="15" t="s">
        <v>350</v>
      </c>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91" s="117" customFormat="1" ht="16.8" customHeight="1" x14ac:dyDescent="0.3">
      <c r="A38" s="15"/>
      <c r="B38" s="15"/>
      <c r="C38" s="15"/>
      <c r="D38" s="15"/>
      <c r="E38" s="15"/>
      <c r="F38" s="15"/>
      <c r="G38" s="15"/>
      <c r="H38" s="15"/>
      <c r="I38" s="15"/>
      <c r="J38" s="15"/>
      <c r="K38" s="15"/>
      <c r="L38" s="15"/>
      <c r="M38" s="15"/>
      <c r="N38" s="129"/>
      <c r="O38" s="15"/>
      <c r="P38" s="15"/>
      <c r="Q38" s="15"/>
      <c r="R38" s="15"/>
      <c r="S38" s="15" t="s">
        <v>351</v>
      </c>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row>
    <row r="39" spans="1:91" s="117" customFormat="1" ht="16.8" customHeight="1" x14ac:dyDescent="0.3">
      <c r="A39" s="15"/>
      <c r="B39" s="15"/>
      <c r="C39" s="15"/>
      <c r="D39" s="15"/>
      <c r="E39" s="15"/>
      <c r="F39" s="15"/>
      <c r="G39" s="15"/>
      <c r="H39" s="15"/>
      <c r="I39" s="15"/>
      <c r="J39" s="15"/>
      <c r="K39" s="15"/>
      <c r="L39" s="15"/>
      <c r="M39" s="15"/>
      <c r="N39" s="129"/>
      <c r="O39" s="15"/>
      <c r="P39" s="15"/>
      <c r="Q39" s="15"/>
      <c r="R39" s="15"/>
      <c r="S39" s="15" t="s">
        <v>341</v>
      </c>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row>
    <row r="40" spans="1:91" s="101" customFormat="1" ht="26.4" customHeight="1" x14ac:dyDescent="0.3">
      <c r="A40" s="58" t="s">
        <v>411</v>
      </c>
      <c r="B40" s="123"/>
      <c r="C40" s="123"/>
      <c r="D40" s="123"/>
      <c r="E40" s="123"/>
      <c r="F40" s="123"/>
      <c r="G40" s="15"/>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row>
    <row r="41" spans="1:91" s="6" customFormat="1" ht="22.2" customHeight="1" x14ac:dyDescent="0.3">
      <c r="A41" s="24" t="s">
        <v>368</v>
      </c>
      <c r="B41" s="95">
        <v>0</v>
      </c>
      <c r="C41" s="26"/>
      <c r="D41" s="26"/>
      <c r="E41" s="26"/>
      <c r="F41" s="26"/>
      <c r="G41" s="14"/>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row>
    <row r="42" spans="1:91" s="6" customFormat="1" ht="22.2" customHeight="1" x14ac:dyDescent="0.3">
      <c r="A42" s="24" t="s">
        <v>369</v>
      </c>
      <c r="B42" s="95">
        <v>0</v>
      </c>
      <c r="C42" s="26"/>
      <c r="D42" s="26"/>
      <c r="E42" s="26"/>
      <c r="F42" s="26"/>
      <c r="G42" s="14"/>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row>
    <row r="43" spans="1:91" s="6" customFormat="1" ht="22.2" customHeight="1" x14ac:dyDescent="0.3">
      <c r="A43" s="24" t="s">
        <v>370</v>
      </c>
      <c r="B43" s="95">
        <v>0</v>
      </c>
      <c r="C43" s="26"/>
      <c r="D43" s="26"/>
      <c r="E43" s="26"/>
      <c r="F43" s="26"/>
      <c r="G43" s="14"/>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row>
    <row r="44" spans="1:91" s="6" customFormat="1" ht="22.2" customHeight="1" x14ac:dyDescent="0.3">
      <c r="A44" s="24" t="s">
        <v>371</v>
      </c>
      <c r="B44" s="95">
        <v>0</v>
      </c>
      <c r="C44" s="26"/>
      <c r="D44" s="26"/>
      <c r="E44" s="26"/>
      <c r="F44" s="26"/>
      <c r="G44" s="14"/>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row>
    <row r="45" spans="1:91" s="6" customFormat="1" ht="22.2" customHeight="1" x14ac:dyDescent="0.3">
      <c r="A45" s="24" t="s">
        <v>372</v>
      </c>
      <c r="B45" s="95">
        <v>0</v>
      </c>
      <c r="C45" s="26"/>
      <c r="D45" s="26"/>
      <c r="E45" s="26"/>
      <c r="F45" s="26"/>
      <c r="G45" s="14"/>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row>
    <row r="46" spans="1:91" s="6" customFormat="1" ht="22.2" customHeight="1" x14ac:dyDescent="0.3">
      <c r="A46" s="24" t="s">
        <v>373</v>
      </c>
      <c r="B46" s="95">
        <v>0</v>
      </c>
      <c r="C46" s="26"/>
      <c r="D46" s="26"/>
      <c r="E46" s="26"/>
      <c r="F46" s="26"/>
      <c r="G46" s="14"/>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row>
    <row r="47" spans="1:91" s="6" customFormat="1" ht="22.2" customHeight="1" x14ac:dyDescent="0.3">
      <c r="A47" s="24" t="s">
        <v>374</v>
      </c>
      <c r="B47" s="95">
        <v>0</v>
      </c>
      <c r="C47" s="26"/>
      <c r="D47" s="26"/>
      <c r="E47" s="26"/>
      <c r="F47" s="26"/>
      <c r="G47" s="14"/>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row>
    <row r="48" spans="1:91" s="6" customFormat="1" ht="22.2" customHeight="1" x14ac:dyDescent="0.3">
      <c r="A48" s="24" t="s">
        <v>375</v>
      </c>
      <c r="B48" s="187"/>
      <c r="C48" s="26"/>
      <c r="D48" s="26"/>
      <c r="E48" s="26"/>
      <c r="F48" s="26"/>
      <c r="G48" s="14"/>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row>
    <row r="49" spans="1:91" s="6" customFormat="1" ht="22.2" customHeight="1" x14ac:dyDescent="0.3">
      <c r="A49" s="188" t="s">
        <v>376</v>
      </c>
      <c r="B49" s="95">
        <v>0</v>
      </c>
      <c r="C49" s="26"/>
      <c r="D49" s="26"/>
      <c r="E49" s="26"/>
      <c r="F49" s="26"/>
      <c r="G49" s="14"/>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row>
    <row r="50" spans="1:91" s="6" customFormat="1" ht="22.2" customHeight="1" x14ac:dyDescent="0.3">
      <c r="A50" s="188" t="s">
        <v>377</v>
      </c>
      <c r="B50" s="95">
        <v>0</v>
      </c>
      <c r="C50" s="26"/>
      <c r="D50" s="26"/>
      <c r="E50" s="26"/>
      <c r="F50" s="26"/>
      <c r="G50" s="14"/>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row>
    <row r="51" spans="1:91" s="6" customFormat="1" ht="22.2" customHeight="1" x14ac:dyDescent="0.3">
      <c r="A51" s="188" t="s">
        <v>378</v>
      </c>
      <c r="B51" s="95">
        <v>0</v>
      </c>
      <c r="C51" s="26"/>
      <c r="D51" s="26"/>
      <c r="E51" s="26"/>
      <c r="F51" s="26"/>
      <c r="G51" s="14"/>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row>
    <row r="52" spans="1:91" s="6" customFormat="1" ht="22.2" customHeight="1" x14ac:dyDescent="0.3">
      <c r="A52" s="188" t="s">
        <v>379</v>
      </c>
      <c r="B52" s="95">
        <v>0</v>
      </c>
      <c r="C52" s="26"/>
      <c r="D52" s="26"/>
      <c r="E52" s="26"/>
      <c r="F52" s="26"/>
      <c r="G52" s="14"/>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row>
    <row r="53" spans="1:91" s="6" customFormat="1" ht="22.2" customHeight="1" x14ac:dyDescent="0.3">
      <c r="A53" s="188" t="s">
        <v>380</v>
      </c>
      <c r="B53" s="95">
        <v>0</v>
      </c>
      <c r="C53" s="26"/>
      <c r="D53" s="26"/>
      <c r="E53" s="26"/>
      <c r="F53" s="26"/>
      <c r="G53" s="14"/>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row>
    <row r="54" spans="1:91" s="6" customFormat="1" ht="22.2" customHeight="1" x14ac:dyDescent="0.3">
      <c r="A54" s="188" t="s">
        <v>381</v>
      </c>
      <c r="B54" s="95">
        <v>0</v>
      </c>
      <c r="C54" s="26"/>
      <c r="D54" s="26"/>
      <c r="E54" s="26"/>
      <c r="F54" s="26"/>
      <c r="G54" s="14"/>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row>
    <row r="55" spans="1:91" s="6" customFormat="1" ht="22.2" customHeight="1" x14ac:dyDescent="0.3">
      <c r="A55" s="188" t="s">
        <v>391</v>
      </c>
      <c r="B55" s="95">
        <v>0</v>
      </c>
      <c r="C55" s="26"/>
      <c r="D55" s="26"/>
      <c r="E55" s="26"/>
      <c r="F55" s="26"/>
      <c r="G55" s="14"/>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row>
    <row r="56" spans="1:91" s="6" customFormat="1" ht="22.2" customHeight="1" x14ac:dyDescent="0.3">
      <c r="A56" s="188" t="s">
        <v>382</v>
      </c>
      <c r="B56" s="95">
        <v>0</v>
      </c>
      <c r="C56" s="26"/>
      <c r="D56" s="26"/>
      <c r="E56" s="26"/>
      <c r="F56" s="26"/>
      <c r="G56" s="14"/>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row>
    <row r="57" spans="1:91" s="6" customFormat="1" ht="22.2" customHeight="1" x14ac:dyDescent="0.3">
      <c r="A57" s="24" t="s">
        <v>383</v>
      </c>
      <c r="B57" s="187"/>
      <c r="C57" s="26"/>
      <c r="D57" s="26"/>
      <c r="E57" s="26"/>
      <c r="F57" s="26"/>
      <c r="G57" s="14"/>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row>
    <row r="58" spans="1:91" s="6" customFormat="1" ht="22.2" customHeight="1" x14ac:dyDescent="0.3">
      <c r="A58" s="188" t="s">
        <v>384</v>
      </c>
      <c r="B58" s="95">
        <v>0</v>
      </c>
      <c r="C58" s="26"/>
      <c r="D58" s="26"/>
      <c r="E58" s="26"/>
      <c r="F58" s="26"/>
      <c r="G58" s="14"/>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row>
    <row r="59" spans="1:91" s="6" customFormat="1" ht="22.2" customHeight="1" x14ac:dyDescent="0.3">
      <c r="A59" s="188" t="s">
        <v>385</v>
      </c>
      <c r="B59" s="95">
        <v>0</v>
      </c>
      <c r="C59" s="26"/>
      <c r="D59" s="26"/>
      <c r="E59" s="26"/>
      <c r="F59" s="26"/>
      <c r="G59" s="14"/>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row>
    <row r="60" spans="1:91" s="6" customFormat="1" ht="22.2" customHeight="1" x14ac:dyDescent="0.3">
      <c r="A60" s="188" t="s">
        <v>386</v>
      </c>
      <c r="B60" s="95">
        <v>0</v>
      </c>
      <c r="C60" s="26"/>
      <c r="D60" s="26"/>
      <c r="E60" s="26"/>
      <c r="F60" s="26"/>
      <c r="G60" s="14"/>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row>
    <row r="61" spans="1:91" s="6" customFormat="1" ht="22.2" customHeight="1" x14ac:dyDescent="0.3">
      <c r="A61" s="24" t="s">
        <v>387</v>
      </c>
      <c r="B61" s="95">
        <v>0</v>
      </c>
      <c r="C61" s="26"/>
      <c r="D61" s="26"/>
      <c r="E61" s="26"/>
      <c r="F61" s="26"/>
      <c r="G61" s="14"/>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row>
    <row r="62" spans="1:91" s="6" customFormat="1" ht="22.2" customHeight="1" x14ac:dyDescent="0.3">
      <c r="A62" s="24" t="s">
        <v>110</v>
      </c>
      <c r="B62" s="95">
        <v>0</v>
      </c>
      <c r="C62" s="26"/>
      <c r="D62" s="26"/>
      <c r="E62" s="26"/>
      <c r="F62" s="26"/>
      <c r="G62" s="14"/>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row>
    <row r="63" spans="1:91" s="6" customFormat="1" ht="22.2" customHeight="1" x14ac:dyDescent="0.3">
      <c r="A63" s="24" t="s">
        <v>388</v>
      </c>
      <c r="B63" s="95">
        <v>0</v>
      </c>
      <c r="C63" s="26"/>
      <c r="D63" s="26"/>
      <c r="E63" s="26"/>
      <c r="F63" s="26"/>
      <c r="G63" s="14"/>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row>
    <row r="64" spans="1:91" s="6" customFormat="1" ht="22.2" customHeight="1" x14ac:dyDescent="0.3">
      <c r="A64" s="24" t="s">
        <v>389</v>
      </c>
      <c r="B64" s="95">
        <v>0</v>
      </c>
      <c r="C64" s="26"/>
      <c r="D64" s="26"/>
      <c r="E64" s="26"/>
      <c r="F64" s="26"/>
      <c r="G64" s="14"/>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row>
    <row r="65" spans="1:91" s="6" customFormat="1" ht="22.2" customHeight="1" x14ac:dyDescent="0.3">
      <c r="A65" s="24" t="s">
        <v>390</v>
      </c>
      <c r="B65" s="95">
        <v>0</v>
      </c>
      <c r="C65" s="26"/>
      <c r="D65" s="26"/>
      <c r="E65" s="26"/>
      <c r="F65" s="26"/>
      <c r="G65" s="14"/>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row>
    <row r="66" spans="1:91" ht="22.2" customHeight="1" x14ac:dyDescent="0.3">
      <c r="A66" s="189" t="s">
        <v>392</v>
      </c>
      <c r="B66" s="95">
        <v>0</v>
      </c>
      <c r="C66" s="190"/>
      <c r="D66" s="191"/>
      <c r="E66" s="191"/>
      <c r="F66" s="123"/>
      <c r="G66" s="123"/>
    </row>
    <row r="67" spans="1:91" s="6" customFormat="1" ht="22.2" customHeight="1" x14ac:dyDescent="0.3">
      <c r="A67" s="24" t="s">
        <v>393</v>
      </c>
      <c r="B67" s="95">
        <v>0</v>
      </c>
      <c r="C67" s="26"/>
      <c r="D67" s="26"/>
      <c r="E67" s="26"/>
      <c r="F67" s="26"/>
      <c r="G67" s="14"/>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row>
    <row r="68" spans="1:91" s="6" customFormat="1" ht="22.2" customHeight="1" x14ac:dyDescent="0.3">
      <c r="A68" s="192" t="s">
        <v>397</v>
      </c>
      <c r="B68" s="187">
        <f>SUM(B41:B67)</f>
        <v>0</v>
      </c>
      <c r="C68" s="26"/>
      <c r="D68" s="26"/>
      <c r="E68" s="26"/>
      <c r="F68" s="26"/>
      <c r="G68" s="14"/>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row>
    <row r="69" spans="1:91" s="6" customFormat="1" ht="18" customHeight="1" x14ac:dyDescent="0.3">
      <c r="A69" s="24"/>
      <c r="B69" s="193"/>
      <c r="C69" s="26"/>
      <c r="D69" s="26"/>
      <c r="E69" s="26"/>
      <c r="F69" s="26"/>
      <c r="G69" s="14"/>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row>
    <row r="70" spans="1:91" ht="22.2" customHeight="1" x14ac:dyDescent="0.3">
      <c r="A70" s="189" t="s">
        <v>394</v>
      </c>
      <c r="B70" s="95">
        <v>0</v>
      </c>
      <c r="C70" s="190"/>
      <c r="D70" s="191"/>
      <c r="E70" s="191"/>
      <c r="F70" s="123"/>
      <c r="G70" s="123"/>
    </row>
    <row r="71" spans="1:91" ht="22.2" customHeight="1" x14ac:dyDescent="0.3">
      <c r="A71" s="189" t="s">
        <v>395</v>
      </c>
      <c r="B71" s="95">
        <v>0</v>
      </c>
      <c r="C71" s="190"/>
      <c r="D71" s="191"/>
      <c r="E71" s="191"/>
      <c r="F71" s="123"/>
      <c r="G71" s="123"/>
    </row>
    <row r="72" spans="1:91" ht="22.2" customHeight="1" x14ac:dyDescent="0.3">
      <c r="A72" s="194" t="s">
        <v>409</v>
      </c>
      <c r="B72" s="187">
        <f>SUM(B70:B71)</f>
        <v>0</v>
      </c>
      <c r="C72" s="190"/>
      <c r="D72" s="191"/>
      <c r="E72" s="191"/>
      <c r="F72" s="123"/>
      <c r="G72" s="123"/>
    </row>
    <row r="73" spans="1:91" s="117" customFormat="1" x14ac:dyDescent="0.3">
      <c r="A73" s="123"/>
      <c r="B73" s="123"/>
      <c r="C73" s="123"/>
      <c r="D73" s="123"/>
      <c r="E73" s="123"/>
      <c r="F73" s="123"/>
      <c r="G73" s="123"/>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row>
    <row r="74" spans="1:91" s="117" customFormat="1" x14ac:dyDescent="0.3">
      <c r="A74" s="123"/>
      <c r="B74" s="123"/>
      <c r="C74" s="123"/>
      <c r="D74" s="123"/>
      <c r="E74" s="123"/>
      <c r="F74" s="123"/>
      <c r="G74" s="123"/>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row>
    <row r="75" spans="1:91" s="117" customFormat="1" ht="17.399999999999999" customHeight="1" x14ac:dyDescent="0.3">
      <c r="A75" s="123" t="s">
        <v>302</v>
      </c>
      <c r="B75" s="123" t="s">
        <v>117</v>
      </c>
      <c r="C75" s="123" t="s">
        <v>106</v>
      </c>
      <c r="D75" s="123" t="s">
        <v>107</v>
      </c>
      <c r="E75" s="123" t="s">
        <v>108</v>
      </c>
      <c r="F75" s="123" t="s">
        <v>109</v>
      </c>
      <c r="G75" s="123" t="s">
        <v>199</v>
      </c>
      <c r="H75" s="123" t="s">
        <v>200</v>
      </c>
      <c r="I75" s="123" t="s">
        <v>201</v>
      </c>
      <c r="J75" s="123" t="s">
        <v>202</v>
      </c>
      <c r="K75" s="123" t="s">
        <v>203</v>
      </c>
      <c r="L75" s="123" t="s">
        <v>204</v>
      </c>
      <c r="M75" s="123" t="s">
        <v>205</v>
      </c>
      <c r="N75" s="123" t="s">
        <v>206</v>
      </c>
      <c r="O75" s="123" t="s">
        <v>207</v>
      </c>
      <c r="P75" s="123" t="s">
        <v>208</v>
      </c>
      <c r="Q75" s="123"/>
      <c r="R75" s="123"/>
      <c r="S75" s="123"/>
      <c r="T75" s="123"/>
      <c r="U75" s="123"/>
      <c r="V75" s="123"/>
      <c r="W75" s="123"/>
      <c r="X75" s="123"/>
      <c r="Y75" s="123"/>
      <c r="Z75" s="123"/>
      <c r="AA75" s="123"/>
      <c r="AB75" s="123"/>
      <c r="AC75" s="123"/>
      <c r="AD75" s="123"/>
      <c r="AE75" s="123"/>
      <c r="AF75" s="129"/>
      <c r="AG75" s="129"/>
      <c r="AH75" s="129"/>
      <c r="AI75" s="129"/>
      <c r="AJ75" s="129"/>
      <c r="AK75" s="129"/>
      <c r="AL75" s="129"/>
      <c r="AM75" s="129"/>
      <c r="AN75" s="129"/>
      <c r="AO75" s="129"/>
      <c r="AP75" s="129"/>
      <c r="AQ75" s="129"/>
      <c r="AR75" s="129"/>
      <c r="AS75" s="129"/>
      <c r="AT75" s="129"/>
      <c r="AU75" s="129"/>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row>
    <row r="76" spans="1:91" s="117" customFormat="1" ht="23.4" customHeight="1" x14ac:dyDescent="0.3">
      <c r="A76" s="189" t="s">
        <v>115</v>
      </c>
      <c r="B76" s="290">
        <f>B14</f>
        <v>0</v>
      </c>
      <c r="C76" s="290">
        <f>B76*1.02</f>
        <v>0</v>
      </c>
      <c r="D76" s="290">
        <f t="shared" ref="D76:F76" si="0">C76*1.02</f>
        <v>0</v>
      </c>
      <c r="E76" s="290">
        <f t="shared" si="0"/>
        <v>0</v>
      </c>
      <c r="F76" s="290">
        <f t="shared" si="0"/>
        <v>0</v>
      </c>
      <c r="G76" s="290">
        <f t="shared" ref="G76" si="1">F76*1.02</f>
        <v>0</v>
      </c>
      <c r="H76" s="290">
        <f t="shared" ref="H76" si="2">G76*1.02</f>
        <v>0</v>
      </c>
      <c r="I76" s="290">
        <f t="shared" ref="I76" si="3">H76*1.02</f>
        <v>0</v>
      </c>
      <c r="J76" s="290">
        <f t="shared" ref="J76" si="4">I76*1.02</f>
        <v>0</v>
      </c>
      <c r="K76" s="290">
        <f t="shared" ref="K76" si="5">J76*1.02</f>
        <v>0</v>
      </c>
      <c r="L76" s="290">
        <f t="shared" ref="L76" si="6">K76*1.02</f>
        <v>0</v>
      </c>
      <c r="M76" s="290">
        <f t="shared" ref="M76" si="7">L76*1.02</f>
        <v>0</v>
      </c>
      <c r="N76" s="290">
        <f t="shared" ref="N76" si="8">M76*1.02</f>
        <v>0</v>
      </c>
      <c r="O76" s="290">
        <f t="shared" ref="O76" si="9">N76*1.02</f>
        <v>0</v>
      </c>
      <c r="P76" s="290">
        <f t="shared" ref="P76" si="10">O76*1.02</f>
        <v>0</v>
      </c>
      <c r="Q76" s="195"/>
      <c r="R76" s="195"/>
      <c r="S76" s="195"/>
      <c r="T76" s="195"/>
      <c r="U76" s="195"/>
      <c r="V76" s="195"/>
      <c r="W76" s="195"/>
      <c r="X76" s="195"/>
      <c r="Y76" s="195"/>
      <c r="Z76" s="195"/>
      <c r="AA76" s="195"/>
      <c r="AB76" s="195"/>
      <c r="AC76" s="195"/>
      <c r="AD76" s="195"/>
      <c r="AE76" s="195"/>
      <c r="AF76" s="129"/>
      <c r="AG76" s="129"/>
      <c r="AH76" s="129"/>
      <c r="AI76" s="129"/>
      <c r="AJ76" s="129"/>
      <c r="AK76" s="129"/>
      <c r="AL76" s="129"/>
      <c r="AM76" s="129"/>
      <c r="AN76" s="129"/>
      <c r="AO76" s="129"/>
      <c r="AP76" s="129"/>
      <c r="AQ76" s="129"/>
      <c r="AR76" s="129"/>
      <c r="AS76" s="129"/>
      <c r="AT76" s="129"/>
      <c r="AU76" s="129"/>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row>
    <row r="77" spans="1:91" s="117" customFormat="1" ht="23.4" customHeight="1" x14ac:dyDescent="0.3">
      <c r="A77" s="189" t="s">
        <v>116</v>
      </c>
      <c r="B77" s="290">
        <f>B68</f>
        <v>0</v>
      </c>
      <c r="C77" s="290">
        <f>B77*1.03</f>
        <v>0</v>
      </c>
      <c r="D77" s="290">
        <f t="shared" ref="D77:F77" si="11">C77*1.03</f>
        <v>0</v>
      </c>
      <c r="E77" s="290">
        <f t="shared" si="11"/>
        <v>0</v>
      </c>
      <c r="F77" s="290">
        <f t="shared" si="11"/>
        <v>0</v>
      </c>
      <c r="G77" s="290">
        <f t="shared" ref="G77" si="12">F77*1.03</f>
        <v>0</v>
      </c>
      <c r="H77" s="290">
        <f t="shared" ref="H77" si="13">G77*1.03</f>
        <v>0</v>
      </c>
      <c r="I77" s="290">
        <f t="shared" ref="I77" si="14">H77*1.03</f>
        <v>0</v>
      </c>
      <c r="J77" s="290">
        <f t="shared" ref="J77" si="15">I77*1.03</f>
        <v>0</v>
      </c>
      <c r="K77" s="290">
        <f t="shared" ref="K77" si="16">J77*1.03</f>
        <v>0</v>
      </c>
      <c r="L77" s="290">
        <f t="shared" ref="L77" si="17">K77*1.03</f>
        <v>0</v>
      </c>
      <c r="M77" s="290">
        <f t="shared" ref="M77" si="18">L77*1.03</f>
        <v>0</v>
      </c>
      <c r="N77" s="290">
        <f t="shared" ref="N77" si="19">M77*1.03</f>
        <v>0</v>
      </c>
      <c r="O77" s="290">
        <f t="shared" ref="O77" si="20">N77*1.03</f>
        <v>0</v>
      </c>
      <c r="P77" s="290">
        <f t="shared" ref="P77" si="21">O77*1.03</f>
        <v>0</v>
      </c>
      <c r="Q77" s="195"/>
      <c r="R77" s="195"/>
      <c r="S77" s="195"/>
      <c r="T77" s="195"/>
      <c r="U77" s="195"/>
      <c r="V77" s="195"/>
      <c r="W77" s="195"/>
      <c r="X77" s="195"/>
      <c r="Y77" s="195"/>
      <c r="Z77" s="195"/>
      <c r="AA77" s="195"/>
      <c r="AB77" s="195"/>
      <c r="AC77" s="195"/>
      <c r="AD77" s="195"/>
      <c r="AE77" s="195"/>
      <c r="AF77" s="129"/>
      <c r="AG77" s="129"/>
      <c r="AH77" s="129"/>
      <c r="AI77" s="129"/>
      <c r="AJ77" s="129"/>
      <c r="AK77" s="129"/>
      <c r="AL77" s="129"/>
      <c r="AM77" s="129"/>
      <c r="AN77" s="129"/>
      <c r="AO77" s="129"/>
      <c r="AP77" s="129"/>
      <c r="AQ77" s="129"/>
      <c r="AR77" s="129"/>
      <c r="AS77" s="129"/>
      <c r="AT77" s="129"/>
      <c r="AU77" s="129"/>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row>
    <row r="78" spans="1:91" s="117" customFormat="1" ht="23.4" customHeight="1" x14ac:dyDescent="0.3">
      <c r="A78" s="189" t="s">
        <v>410</v>
      </c>
      <c r="B78" s="290">
        <f>B72</f>
        <v>0</v>
      </c>
      <c r="C78" s="290">
        <f>B78</f>
        <v>0</v>
      </c>
      <c r="D78" s="290">
        <f t="shared" ref="D78:P78" si="22">C78</f>
        <v>0</v>
      </c>
      <c r="E78" s="290">
        <f t="shared" si="22"/>
        <v>0</v>
      </c>
      <c r="F78" s="290">
        <f t="shared" si="22"/>
        <v>0</v>
      </c>
      <c r="G78" s="290">
        <f t="shared" si="22"/>
        <v>0</v>
      </c>
      <c r="H78" s="290">
        <f t="shared" si="22"/>
        <v>0</v>
      </c>
      <c r="I78" s="290">
        <f t="shared" si="22"/>
        <v>0</v>
      </c>
      <c r="J78" s="290">
        <f t="shared" si="22"/>
        <v>0</v>
      </c>
      <c r="K78" s="290">
        <f t="shared" si="22"/>
        <v>0</v>
      </c>
      <c r="L78" s="290">
        <f t="shared" si="22"/>
        <v>0</v>
      </c>
      <c r="M78" s="290">
        <f t="shared" si="22"/>
        <v>0</v>
      </c>
      <c r="N78" s="290">
        <f t="shared" si="22"/>
        <v>0</v>
      </c>
      <c r="O78" s="290">
        <f t="shared" si="22"/>
        <v>0</v>
      </c>
      <c r="P78" s="290">
        <f t="shared" si="22"/>
        <v>0</v>
      </c>
      <c r="Q78" s="195"/>
      <c r="R78" s="195"/>
      <c r="S78" s="195"/>
      <c r="T78" s="195"/>
      <c r="U78" s="195"/>
      <c r="V78" s="195"/>
      <c r="W78" s="195"/>
      <c r="X78" s="195"/>
      <c r="Y78" s="195"/>
      <c r="Z78" s="195"/>
      <c r="AA78" s="195"/>
      <c r="AB78" s="195"/>
      <c r="AC78" s="195"/>
      <c r="AD78" s="195"/>
      <c r="AE78" s="195"/>
      <c r="AF78" s="129"/>
      <c r="AG78" s="129"/>
      <c r="AH78" s="129"/>
      <c r="AI78" s="129"/>
      <c r="AJ78" s="129"/>
      <c r="AK78" s="129"/>
      <c r="AL78" s="129"/>
      <c r="AM78" s="129"/>
      <c r="AN78" s="129"/>
      <c r="AO78" s="129"/>
      <c r="AP78" s="129"/>
      <c r="AQ78" s="129"/>
      <c r="AR78" s="129"/>
      <c r="AS78" s="129"/>
      <c r="AT78" s="129"/>
      <c r="AU78" s="129"/>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row>
    <row r="79" spans="1:91" s="117" customFormat="1" x14ac:dyDescent="0.3">
      <c r="A79" s="123"/>
      <c r="B79" s="290"/>
      <c r="C79" s="290"/>
      <c r="D79" s="290"/>
      <c r="E79" s="290"/>
      <c r="F79" s="290"/>
      <c r="G79" s="290"/>
      <c r="H79" s="290"/>
      <c r="I79" s="290"/>
      <c r="J79" s="290"/>
      <c r="K79" s="290"/>
      <c r="L79" s="290"/>
      <c r="M79" s="290"/>
      <c r="N79" s="290"/>
      <c r="O79" s="290"/>
      <c r="P79" s="290"/>
      <c r="Q79" s="123"/>
      <c r="R79" s="123"/>
      <c r="S79" s="123"/>
      <c r="T79" s="123"/>
      <c r="U79" s="123"/>
      <c r="V79" s="123"/>
      <c r="W79" s="123"/>
      <c r="X79" s="123"/>
      <c r="Y79" s="123"/>
      <c r="Z79" s="123"/>
      <c r="AA79" s="123"/>
      <c r="AB79" s="123"/>
      <c r="AC79" s="123"/>
      <c r="AD79" s="123"/>
      <c r="AE79" s="123"/>
      <c r="AF79" s="129"/>
      <c r="AG79" s="129"/>
      <c r="AH79" s="129"/>
      <c r="AI79" s="129"/>
      <c r="AJ79" s="129"/>
      <c r="AK79" s="129"/>
      <c r="AL79" s="129"/>
      <c r="AM79" s="129"/>
      <c r="AN79" s="129"/>
      <c r="AO79" s="129"/>
      <c r="AP79" s="129"/>
      <c r="AQ79" s="129"/>
      <c r="AR79" s="129"/>
      <c r="AS79" s="129"/>
      <c r="AT79" s="129"/>
      <c r="AU79" s="129"/>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row>
    <row r="80" spans="1:91" s="117" customFormat="1" ht="21.6" customHeight="1" x14ac:dyDescent="0.3">
      <c r="A80" s="196" t="s">
        <v>114</v>
      </c>
      <c r="B80" s="291">
        <f>B76-B77-B78</f>
        <v>0</v>
      </c>
      <c r="C80" s="291">
        <f t="shared" ref="C80:P80" si="23">C76-C77-C78</f>
        <v>0</v>
      </c>
      <c r="D80" s="291">
        <f t="shared" si="23"/>
        <v>0</v>
      </c>
      <c r="E80" s="291">
        <f t="shared" si="23"/>
        <v>0</v>
      </c>
      <c r="F80" s="291">
        <f t="shared" si="23"/>
        <v>0</v>
      </c>
      <c r="G80" s="291">
        <f t="shared" si="23"/>
        <v>0</v>
      </c>
      <c r="H80" s="291">
        <f t="shared" si="23"/>
        <v>0</v>
      </c>
      <c r="I80" s="291">
        <f t="shared" si="23"/>
        <v>0</v>
      </c>
      <c r="J80" s="291">
        <f t="shared" si="23"/>
        <v>0</v>
      </c>
      <c r="K80" s="291">
        <f t="shared" si="23"/>
        <v>0</v>
      </c>
      <c r="L80" s="291">
        <f t="shared" si="23"/>
        <v>0</v>
      </c>
      <c r="M80" s="291">
        <f t="shared" si="23"/>
        <v>0</v>
      </c>
      <c r="N80" s="291">
        <f t="shared" si="23"/>
        <v>0</v>
      </c>
      <c r="O80" s="291">
        <f t="shared" si="23"/>
        <v>0</v>
      </c>
      <c r="P80" s="291">
        <f t="shared" si="23"/>
        <v>0</v>
      </c>
      <c r="Q80" s="197"/>
      <c r="R80" s="197"/>
      <c r="S80" s="197"/>
      <c r="T80" s="197"/>
      <c r="U80" s="197"/>
      <c r="V80" s="197"/>
      <c r="W80" s="197"/>
      <c r="X80" s="197"/>
      <c r="Y80" s="197"/>
      <c r="Z80" s="197"/>
      <c r="AA80" s="197"/>
      <c r="AB80" s="197"/>
      <c r="AC80" s="197"/>
      <c r="AD80" s="197"/>
      <c r="AE80" s="197"/>
      <c r="AF80" s="129"/>
      <c r="AG80" s="129"/>
      <c r="AH80" s="129"/>
      <c r="AI80" s="129"/>
      <c r="AJ80" s="129"/>
      <c r="AK80" s="129"/>
      <c r="AL80" s="129"/>
      <c r="AM80" s="129"/>
      <c r="AN80" s="129"/>
      <c r="AO80" s="129"/>
      <c r="AP80" s="129"/>
      <c r="AQ80" s="129"/>
      <c r="AR80" s="129"/>
      <c r="AS80" s="129"/>
      <c r="AT80" s="129"/>
      <c r="AU80" s="129"/>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row>
    <row r="81" spans="1:91" s="117" customFormat="1" x14ac:dyDescent="0.3">
      <c r="A81" s="15"/>
      <c r="B81" s="203"/>
      <c r="C81" s="203"/>
      <c r="D81" s="203"/>
      <c r="E81" s="203"/>
      <c r="F81" s="203"/>
      <c r="G81" s="203"/>
      <c r="H81" s="292"/>
      <c r="I81" s="292"/>
      <c r="J81" s="292"/>
      <c r="K81" s="292"/>
      <c r="L81" s="292"/>
      <c r="M81" s="292"/>
      <c r="N81" s="292"/>
      <c r="O81" s="292"/>
      <c r="P81" s="292"/>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row>
    <row r="82" spans="1:91" s="117" customFormat="1" x14ac:dyDescent="0.3">
      <c r="A82" s="15" t="s">
        <v>544</v>
      </c>
      <c r="B82" s="203" t="e">
        <f>B77/'9 Unit Mix'!$F$28</f>
        <v>#DIV/0!</v>
      </c>
      <c r="C82" s="203" t="e">
        <f>C77/'9 Unit Mix'!$F$28</f>
        <v>#DIV/0!</v>
      </c>
      <c r="D82" s="203" t="e">
        <f>D77/'9 Unit Mix'!$F$28</f>
        <v>#DIV/0!</v>
      </c>
      <c r="E82" s="203" t="e">
        <f>E77/'9 Unit Mix'!$F$28</f>
        <v>#DIV/0!</v>
      </c>
      <c r="F82" s="203" t="e">
        <f>F77/'9 Unit Mix'!$F$28</f>
        <v>#DIV/0!</v>
      </c>
      <c r="G82" s="203" t="e">
        <f>G77/'9 Unit Mix'!$F$28</f>
        <v>#DIV/0!</v>
      </c>
      <c r="H82" s="203" t="e">
        <f>H77/'9 Unit Mix'!$F$28</f>
        <v>#DIV/0!</v>
      </c>
      <c r="I82" s="203" t="e">
        <f>I77/'9 Unit Mix'!$F$28</f>
        <v>#DIV/0!</v>
      </c>
      <c r="J82" s="203" t="e">
        <f>J77/'9 Unit Mix'!$F$28</f>
        <v>#DIV/0!</v>
      </c>
      <c r="K82" s="203" t="e">
        <f>K77/'9 Unit Mix'!$F$28</f>
        <v>#DIV/0!</v>
      </c>
      <c r="L82" s="203" t="e">
        <f>L77/'9 Unit Mix'!$F$28</f>
        <v>#DIV/0!</v>
      </c>
      <c r="M82" s="203" t="e">
        <f>M77/'9 Unit Mix'!$F$28</f>
        <v>#DIV/0!</v>
      </c>
      <c r="N82" s="203" t="e">
        <f>N77/'9 Unit Mix'!$F$28</f>
        <v>#DIV/0!</v>
      </c>
      <c r="O82" s="203" t="e">
        <f>O77/'9 Unit Mix'!$F$28</f>
        <v>#DIV/0!</v>
      </c>
      <c r="P82" s="203" t="e">
        <f>P77/'9 Unit Mix'!$F$28</f>
        <v>#DIV/0!</v>
      </c>
      <c r="Q82" s="292" t="e">
        <f>AVERAGE(C82:P82)</f>
        <v>#DIV/0!</v>
      </c>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row>
    <row r="83" spans="1:91" s="117" customFormat="1" x14ac:dyDescent="0.3">
      <c r="A83" s="15"/>
      <c r="B83" s="15"/>
      <c r="C83" s="15"/>
      <c r="D83" s="15"/>
      <c r="E83" s="15"/>
      <c r="F83" s="15"/>
      <c r="G83" s="15"/>
      <c r="H83" s="129"/>
      <c r="I83" s="129"/>
      <c r="J83" s="129"/>
      <c r="K83" s="129"/>
      <c r="L83" s="129"/>
      <c r="M83" s="129"/>
      <c r="N83" s="129"/>
      <c r="O83" s="129"/>
      <c r="P83" s="129"/>
      <c r="Q83" s="129" t="s">
        <v>600</v>
      </c>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row>
    <row r="84" spans="1:91" s="117" customFormat="1" x14ac:dyDescent="0.3">
      <c r="A84" s="15"/>
      <c r="B84" s="293"/>
      <c r="C84" s="15"/>
      <c r="D84" s="15"/>
      <c r="E84" s="15"/>
      <c r="F84" s="15"/>
      <c r="G84" s="15"/>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row>
    <row r="85" spans="1:91" s="117" customFormat="1" x14ac:dyDescent="0.3">
      <c r="A85" s="15"/>
      <c r="B85" s="15"/>
      <c r="C85" s="15"/>
      <c r="D85" s="15"/>
      <c r="E85" s="15"/>
      <c r="F85" s="15"/>
      <c r="G85" s="15"/>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row>
    <row r="86" spans="1:91" s="117" customFormat="1" x14ac:dyDescent="0.3">
      <c r="A86" s="15"/>
      <c r="B86" s="15"/>
      <c r="C86" s="15"/>
      <c r="D86" s="15"/>
      <c r="E86" s="15"/>
      <c r="F86" s="15"/>
      <c r="G86" s="15"/>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row>
    <row r="87" spans="1:91" s="117" customFormat="1" x14ac:dyDescent="0.3">
      <c r="A87" s="15"/>
      <c r="B87" s="15"/>
      <c r="C87" s="15"/>
      <c r="D87" s="15"/>
      <c r="E87" s="15"/>
      <c r="F87" s="15"/>
      <c r="G87" s="15"/>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row>
    <row r="88" spans="1:91" s="117" customFormat="1" x14ac:dyDescent="0.3">
      <c r="A88" s="15"/>
      <c r="B88" s="15"/>
      <c r="C88" s="15"/>
      <c r="D88" s="15"/>
      <c r="E88" s="15"/>
      <c r="F88" s="15"/>
      <c r="G88" s="15"/>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row>
    <row r="89" spans="1:91" s="117" customFormat="1" x14ac:dyDescent="0.3">
      <c r="A89" s="15"/>
      <c r="B89" s="15"/>
      <c r="C89" s="15"/>
      <c r="D89" s="15"/>
      <c r="E89" s="15"/>
      <c r="F89" s="15"/>
      <c r="G89" s="15"/>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row>
    <row r="90" spans="1:91" s="117" customFormat="1" x14ac:dyDescent="0.3">
      <c r="A90" s="15"/>
      <c r="B90" s="15"/>
      <c r="C90" s="15"/>
      <c r="D90" s="15"/>
      <c r="E90" s="15"/>
      <c r="F90" s="15"/>
      <c r="G90" s="15"/>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row>
    <row r="91" spans="1:91" s="117" customFormat="1" x14ac:dyDescent="0.3">
      <c r="A91" s="15"/>
      <c r="B91" s="15"/>
      <c r="C91" s="15"/>
      <c r="D91" s="15"/>
      <c r="E91" s="15"/>
      <c r="F91" s="15"/>
      <c r="G91" s="15"/>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row>
    <row r="92" spans="1:91" s="117" customFormat="1" x14ac:dyDescent="0.3">
      <c r="A92" s="15"/>
      <c r="B92" s="15"/>
      <c r="C92" s="15"/>
      <c r="D92" s="15"/>
      <c r="E92" s="15"/>
      <c r="F92" s="15"/>
      <c r="G92" s="15"/>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row>
    <row r="93" spans="1:91" s="117" customFormat="1" x14ac:dyDescent="0.3">
      <c r="A93" s="15"/>
      <c r="B93" s="15"/>
      <c r="C93" s="15"/>
      <c r="D93" s="15"/>
      <c r="E93" s="15"/>
      <c r="F93" s="15"/>
      <c r="G93" s="15"/>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row>
    <row r="94" spans="1:91" s="117" customFormat="1" x14ac:dyDescent="0.3">
      <c r="A94" s="15"/>
      <c r="B94" s="15"/>
      <c r="C94" s="15"/>
      <c r="D94" s="15"/>
      <c r="E94" s="15"/>
      <c r="F94" s="15"/>
      <c r="G94" s="15"/>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row>
    <row r="95" spans="1:91" s="117" customFormat="1" x14ac:dyDescent="0.3">
      <c r="A95" s="15"/>
      <c r="B95" s="15"/>
      <c r="C95" s="15"/>
      <c r="D95" s="15"/>
      <c r="E95" s="15"/>
      <c r="F95" s="15"/>
      <c r="G95" s="15"/>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row>
    <row r="96" spans="1:91" s="117" customFormat="1" x14ac:dyDescent="0.3">
      <c r="A96" s="15"/>
      <c r="B96" s="15"/>
      <c r="C96" s="15"/>
      <c r="D96" s="15"/>
      <c r="E96" s="15"/>
      <c r="F96" s="15"/>
      <c r="G96" s="15"/>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row>
    <row r="97" spans="1:91" s="117" customFormat="1" x14ac:dyDescent="0.3">
      <c r="A97" s="15"/>
      <c r="B97" s="15"/>
      <c r="C97" s="15"/>
      <c r="D97" s="15"/>
      <c r="E97" s="15"/>
      <c r="F97" s="15"/>
      <c r="G97" s="15"/>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row>
    <row r="98" spans="1:91" s="117" customFormat="1" x14ac:dyDescent="0.3">
      <c r="A98" s="15"/>
      <c r="B98" s="15"/>
      <c r="C98" s="15"/>
      <c r="D98" s="15"/>
      <c r="E98" s="15"/>
      <c r="F98" s="15"/>
      <c r="G98" s="15"/>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row>
    <row r="99" spans="1:91" s="117" customFormat="1" x14ac:dyDescent="0.3">
      <c r="A99" s="15"/>
      <c r="B99" s="15"/>
      <c r="C99" s="15"/>
      <c r="D99" s="15"/>
      <c r="E99" s="15"/>
      <c r="F99" s="15"/>
      <c r="G99" s="15"/>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row>
    <row r="100" spans="1:91" s="117" customFormat="1" x14ac:dyDescent="0.3">
      <c r="A100" s="15"/>
      <c r="B100" s="15"/>
      <c r="C100" s="15"/>
      <c r="D100" s="15"/>
      <c r="E100" s="15"/>
      <c r="F100" s="15"/>
      <c r="G100" s="15"/>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row>
    <row r="101" spans="1:91" s="117" customFormat="1" x14ac:dyDescent="0.3">
      <c r="A101" s="15"/>
      <c r="B101" s="15"/>
      <c r="C101" s="15"/>
      <c r="D101" s="15"/>
      <c r="E101" s="15"/>
      <c r="F101" s="15"/>
      <c r="G101" s="15"/>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row>
    <row r="102" spans="1:91" s="117" customFormat="1" x14ac:dyDescent="0.3">
      <c r="A102" s="15"/>
      <c r="B102" s="15"/>
      <c r="C102" s="15"/>
      <c r="D102" s="15"/>
      <c r="E102" s="15"/>
      <c r="F102" s="15"/>
      <c r="G102" s="15"/>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row>
    <row r="103" spans="1:91" s="117" customFormat="1" x14ac:dyDescent="0.3">
      <c r="A103" s="15"/>
      <c r="B103" s="15"/>
      <c r="C103" s="15"/>
      <c r="D103" s="15"/>
      <c r="E103" s="15"/>
      <c r="F103" s="15"/>
      <c r="G103" s="15"/>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row>
    <row r="104" spans="1:91" s="117" customFormat="1" x14ac:dyDescent="0.3">
      <c r="A104" s="15"/>
      <c r="B104" s="15"/>
      <c r="C104" s="15"/>
      <c r="D104" s="15"/>
      <c r="E104" s="15"/>
      <c r="F104" s="15"/>
      <c r="G104" s="15"/>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row>
    <row r="105" spans="1:91" s="117" customFormat="1" x14ac:dyDescent="0.3">
      <c r="A105" s="15"/>
      <c r="B105" s="15"/>
      <c r="C105" s="15"/>
      <c r="D105" s="15"/>
      <c r="E105" s="15"/>
      <c r="F105" s="15"/>
      <c r="G105" s="15"/>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row>
    <row r="106" spans="1:91" s="117" customFormat="1" x14ac:dyDescent="0.3">
      <c r="A106" s="15"/>
      <c r="B106" s="15"/>
      <c r="C106" s="15"/>
      <c r="D106" s="15"/>
      <c r="E106" s="15"/>
      <c r="F106" s="15"/>
      <c r="G106" s="15"/>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row>
    <row r="107" spans="1:91" s="117" customFormat="1" x14ac:dyDescent="0.3">
      <c r="A107" s="15"/>
      <c r="B107" s="15"/>
      <c r="C107" s="15"/>
      <c r="D107" s="15"/>
      <c r="E107" s="15"/>
      <c r="F107" s="15"/>
      <c r="G107" s="15"/>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row>
    <row r="108" spans="1:91" s="117" customFormat="1" x14ac:dyDescent="0.3">
      <c r="A108" s="15"/>
      <c r="B108" s="15"/>
      <c r="C108" s="15"/>
      <c r="D108" s="15"/>
      <c r="E108" s="15"/>
      <c r="F108" s="15"/>
      <c r="G108" s="15"/>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row>
    <row r="109" spans="1:91" s="117" customFormat="1" x14ac:dyDescent="0.3">
      <c r="A109" s="15"/>
      <c r="B109" s="15"/>
      <c r="C109" s="15"/>
      <c r="D109" s="15"/>
      <c r="E109" s="15"/>
      <c r="F109" s="15"/>
      <c r="G109" s="15"/>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row>
    <row r="110" spans="1:91" s="117" customFormat="1" x14ac:dyDescent="0.3">
      <c r="A110" s="15"/>
      <c r="B110" s="15"/>
      <c r="C110" s="15"/>
      <c r="D110" s="15"/>
      <c r="E110" s="15"/>
      <c r="F110" s="15"/>
      <c r="G110" s="15"/>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row>
    <row r="111" spans="1:91" s="117" customFormat="1" x14ac:dyDescent="0.3">
      <c r="A111" s="15"/>
      <c r="B111" s="15"/>
      <c r="C111" s="15"/>
      <c r="D111" s="15"/>
      <c r="E111" s="15"/>
      <c r="F111" s="15"/>
      <c r="G111" s="15"/>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row>
    <row r="112" spans="1:91" s="117" customFormat="1" x14ac:dyDescent="0.3">
      <c r="A112" s="15"/>
      <c r="B112" s="15"/>
      <c r="C112" s="15"/>
      <c r="D112" s="15"/>
      <c r="E112" s="15"/>
      <c r="F112" s="15"/>
      <c r="G112" s="15"/>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row>
    <row r="113" spans="1:91" s="117" customFormat="1" x14ac:dyDescent="0.3">
      <c r="A113" s="15"/>
      <c r="B113" s="15"/>
      <c r="C113" s="15"/>
      <c r="D113" s="15"/>
      <c r="E113" s="15"/>
      <c r="F113" s="15"/>
      <c r="G113" s="15"/>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row>
    <row r="114" spans="1:91" s="117" customFormat="1" x14ac:dyDescent="0.3">
      <c r="A114" s="15"/>
      <c r="B114" s="15"/>
      <c r="C114" s="15"/>
      <c r="D114" s="15"/>
      <c r="E114" s="15"/>
      <c r="F114" s="15"/>
      <c r="G114" s="15"/>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row>
    <row r="115" spans="1:91" s="117" customFormat="1" x14ac:dyDescent="0.3">
      <c r="A115" s="15"/>
      <c r="B115" s="15"/>
      <c r="C115" s="15"/>
      <c r="D115" s="15"/>
      <c r="E115" s="15"/>
      <c r="F115" s="15"/>
      <c r="G115" s="15"/>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row>
    <row r="116" spans="1:91" s="117" customFormat="1" x14ac:dyDescent="0.3">
      <c r="A116" s="15"/>
      <c r="B116" s="15"/>
      <c r="C116" s="15"/>
      <c r="D116" s="15"/>
      <c r="E116" s="15"/>
      <c r="F116" s="15"/>
      <c r="G116" s="15"/>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row>
    <row r="117" spans="1:91" s="117" customFormat="1" x14ac:dyDescent="0.3">
      <c r="A117" s="15"/>
      <c r="B117" s="15"/>
      <c r="C117" s="15"/>
      <c r="D117" s="15"/>
      <c r="E117" s="15"/>
      <c r="F117" s="15"/>
      <c r="G117" s="15"/>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row>
    <row r="118" spans="1:91" s="117" customFormat="1" x14ac:dyDescent="0.3">
      <c r="A118" s="15"/>
      <c r="B118" s="15"/>
      <c r="C118" s="15"/>
      <c r="D118" s="15"/>
      <c r="E118" s="15"/>
      <c r="F118" s="15"/>
      <c r="G118" s="15"/>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row>
    <row r="119" spans="1:91" s="117" customFormat="1" x14ac:dyDescent="0.3">
      <c r="A119" s="15"/>
      <c r="B119" s="15"/>
      <c r="C119" s="15"/>
      <c r="D119" s="15"/>
      <c r="E119" s="15"/>
      <c r="F119" s="15"/>
      <c r="G119" s="15"/>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row>
    <row r="120" spans="1:91" s="117" customFormat="1" x14ac:dyDescent="0.3">
      <c r="A120" s="15"/>
      <c r="B120" s="15"/>
      <c r="C120" s="15"/>
      <c r="D120" s="15"/>
      <c r="E120" s="15"/>
      <c r="F120" s="15"/>
      <c r="G120" s="15"/>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row>
    <row r="121" spans="1:91" s="117" customFormat="1" x14ac:dyDescent="0.3">
      <c r="A121" s="15"/>
      <c r="B121" s="15"/>
      <c r="C121" s="15"/>
      <c r="D121" s="15"/>
      <c r="E121" s="15"/>
      <c r="F121" s="15"/>
      <c r="G121" s="15"/>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row>
    <row r="122" spans="1:91" s="117" customFormat="1" x14ac:dyDescent="0.3">
      <c r="A122" s="15"/>
      <c r="B122" s="15"/>
      <c r="C122" s="15"/>
      <c r="D122" s="15"/>
      <c r="E122" s="15"/>
      <c r="F122" s="15"/>
      <c r="G122" s="15"/>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row>
    <row r="123" spans="1:91" s="117" customFormat="1" x14ac:dyDescent="0.3">
      <c r="A123" s="15"/>
      <c r="B123" s="15"/>
      <c r="C123" s="15"/>
      <c r="D123" s="15"/>
      <c r="E123" s="15"/>
      <c r="F123" s="15"/>
      <c r="G123" s="15"/>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row>
    <row r="124" spans="1:91" s="117" customFormat="1" x14ac:dyDescent="0.3">
      <c r="A124" s="15"/>
      <c r="B124" s="15"/>
      <c r="C124" s="15"/>
      <c r="D124" s="15"/>
      <c r="E124" s="15"/>
      <c r="F124" s="15"/>
      <c r="G124" s="15"/>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row>
    <row r="125" spans="1:91" s="117" customFormat="1" x14ac:dyDescent="0.3">
      <c r="A125" s="15"/>
      <c r="B125" s="15"/>
      <c r="C125" s="15"/>
      <c r="D125" s="15"/>
      <c r="E125" s="15"/>
      <c r="F125" s="15"/>
      <c r="G125" s="15"/>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row>
    <row r="126" spans="1:91" s="117" customFormat="1" x14ac:dyDescent="0.3">
      <c r="A126" s="15"/>
      <c r="B126" s="15"/>
      <c r="C126" s="15"/>
      <c r="D126" s="15"/>
      <c r="E126" s="15"/>
      <c r="F126" s="15"/>
      <c r="G126" s="15"/>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row>
    <row r="127" spans="1:91" s="117" customFormat="1" x14ac:dyDescent="0.3">
      <c r="A127" s="15"/>
      <c r="B127" s="15"/>
      <c r="C127" s="15"/>
      <c r="D127" s="15"/>
      <c r="E127" s="15"/>
      <c r="F127" s="15"/>
      <c r="G127" s="15"/>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row>
    <row r="128" spans="1:91" s="117" customFormat="1" x14ac:dyDescent="0.3">
      <c r="A128" s="15"/>
      <c r="B128" s="15"/>
      <c r="C128" s="15"/>
      <c r="D128" s="15"/>
      <c r="E128" s="15"/>
      <c r="F128" s="15"/>
      <c r="G128" s="15"/>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row>
    <row r="129" spans="1:91" s="117" customFormat="1" x14ac:dyDescent="0.3">
      <c r="A129" s="15"/>
      <c r="B129" s="15"/>
      <c r="C129" s="15"/>
      <c r="D129" s="15"/>
      <c r="E129" s="15"/>
      <c r="F129" s="15"/>
      <c r="G129" s="15"/>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row>
    <row r="130" spans="1:91" s="117" customFormat="1" x14ac:dyDescent="0.3">
      <c r="A130" s="15"/>
      <c r="B130" s="15"/>
      <c r="C130" s="15"/>
      <c r="D130" s="15"/>
      <c r="E130" s="15"/>
      <c r="F130" s="15"/>
      <c r="G130" s="15"/>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row>
    <row r="131" spans="1:91" s="117" customFormat="1" x14ac:dyDescent="0.3">
      <c r="A131" s="15"/>
      <c r="B131" s="15"/>
      <c r="C131" s="15"/>
      <c r="D131" s="15"/>
      <c r="E131" s="15"/>
      <c r="F131" s="15"/>
      <c r="G131" s="15"/>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row>
    <row r="132" spans="1:91" s="117" customFormat="1" x14ac:dyDescent="0.3">
      <c r="A132" s="15"/>
      <c r="B132" s="15"/>
      <c r="C132" s="15"/>
      <c r="D132" s="15"/>
      <c r="E132" s="15"/>
      <c r="F132" s="15"/>
      <c r="G132" s="15"/>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row>
    <row r="133" spans="1:91" s="117" customFormat="1" x14ac:dyDescent="0.3">
      <c r="A133" s="15"/>
      <c r="B133" s="15"/>
      <c r="C133" s="15"/>
      <c r="D133" s="15"/>
      <c r="E133" s="15"/>
      <c r="F133" s="15"/>
      <c r="G133" s="15"/>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row>
    <row r="134" spans="1:91" s="117" customFormat="1" x14ac:dyDescent="0.3">
      <c r="A134" s="15"/>
      <c r="B134" s="15"/>
      <c r="C134" s="15"/>
      <c r="D134" s="15"/>
      <c r="E134" s="15"/>
      <c r="F134" s="15"/>
      <c r="G134" s="15"/>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row>
    <row r="135" spans="1:91" s="117" customFormat="1" x14ac:dyDescent="0.3">
      <c r="A135" s="15"/>
      <c r="B135" s="15"/>
      <c r="C135" s="15"/>
      <c r="D135" s="15"/>
      <c r="E135" s="15"/>
      <c r="F135" s="15"/>
      <c r="G135" s="15"/>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row>
    <row r="136" spans="1:91" s="117" customFormat="1" x14ac:dyDescent="0.3">
      <c r="A136" s="15"/>
      <c r="B136" s="15"/>
      <c r="C136" s="15"/>
      <c r="D136" s="15"/>
      <c r="E136" s="15"/>
      <c r="F136" s="15"/>
      <c r="G136" s="15"/>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row>
    <row r="137" spans="1:91" s="117" customFormat="1" x14ac:dyDescent="0.3">
      <c r="A137" s="15"/>
      <c r="B137" s="15"/>
      <c r="C137" s="15"/>
      <c r="D137" s="15"/>
      <c r="E137" s="15"/>
      <c r="F137" s="15"/>
      <c r="G137" s="15"/>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row>
    <row r="138" spans="1:91" s="117" customFormat="1" x14ac:dyDescent="0.3">
      <c r="A138" s="15"/>
      <c r="B138" s="15"/>
      <c r="C138" s="15"/>
      <c r="D138" s="15"/>
      <c r="E138" s="15"/>
      <c r="F138" s="15"/>
      <c r="G138" s="15"/>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row>
    <row r="139" spans="1:91" s="117" customFormat="1" x14ac:dyDescent="0.3">
      <c r="A139" s="15"/>
      <c r="B139" s="15"/>
      <c r="C139" s="15"/>
      <c r="D139" s="15"/>
      <c r="E139" s="15"/>
      <c r="F139" s="15"/>
      <c r="G139" s="15"/>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row>
    <row r="140" spans="1:91" s="117" customFormat="1" x14ac:dyDescent="0.3">
      <c r="A140" s="15"/>
      <c r="B140" s="15"/>
      <c r="C140" s="15"/>
      <c r="D140" s="15"/>
      <c r="E140" s="15"/>
      <c r="F140" s="15"/>
      <c r="G140" s="15"/>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row>
    <row r="141" spans="1:91" s="117" customFormat="1" x14ac:dyDescent="0.3">
      <c r="A141" s="15"/>
      <c r="B141" s="15"/>
      <c r="C141" s="15"/>
      <c r="D141" s="15"/>
      <c r="E141" s="15"/>
      <c r="F141" s="15"/>
      <c r="G141" s="15"/>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row>
    <row r="142" spans="1:91" s="117" customFormat="1" x14ac:dyDescent="0.3">
      <c r="A142" s="15"/>
      <c r="B142" s="15"/>
      <c r="C142" s="15"/>
      <c r="D142" s="15"/>
      <c r="E142" s="15"/>
      <c r="F142" s="15"/>
      <c r="G142" s="15"/>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row>
    <row r="143" spans="1:91" s="117" customFormat="1" x14ac:dyDescent="0.3">
      <c r="A143" s="15"/>
      <c r="B143" s="15"/>
      <c r="C143" s="15"/>
      <c r="D143" s="15"/>
      <c r="E143" s="15"/>
      <c r="F143" s="15"/>
      <c r="G143" s="15"/>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row>
    <row r="144" spans="1:91" s="117" customFormat="1" x14ac:dyDescent="0.3">
      <c r="A144" s="15"/>
      <c r="B144" s="15"/>
      <c r="C144" s="15"/>
      <c r="D144" s="15"/>
      <c r="E144" s="15"/>
      <c r="F144" s="15"/>
      <c r="G144" s="15"/>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row>
    <row r="145" spans="1:91" s="117" customFormat="1" x14ac:dyDescent="0.3">
      <c r="A145" s="15"/>
      <c r="B145" s="15"/>
      <c r="C145" s="15"/>
      <c r="D145" s="15"/>
      <c r="E145" s="15"/>
      <c r="F145" s="15"/>
      <c r="G145" s="15"/>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row>
    <row r="146" spans="1:91" s="117" customFormat="1" x14ac:dyDescent="0.3">
      <c r="A146" s="15"/>
      <c r="B146" s="15"/>
      <c r="C146" s="15"/>
      <c r="D146" s="15"/>
      <c r="E146" s="15"/>
      <c r="F146" s="15"/>
      <c r="G146" s="15"/>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row>
    <row r="147" spans="1:91" s="117" customFormat="1" x14ac:dyDescent="0.3">
      <c r="A147" s="15"/>
      <c r="B147" s="15"/>
      <c r="C147" s="15"/>
      <c r="D147" s="15"/>
      <c r="E147" s="15"/>
      <c r="F147" s="15"/>
      <c r="G147" s="15"/>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row>
    <row r="148" spans="1:91" s="117" customFormat="1" x14ac:dyDescent="0.3">
      <c r="A148" s="15"/>
      <c r="B148" s="15"/>
      <c r="C148" s="15"/>
      <c r="D148" s="15"/>
      <c r="E148" s="15"/>
      <c r="F148" s="15"/>
      <c r="G148" s="15"/>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row>
    <row r="149" spans="1:91" s="117" customFormat="1" x14ac:dyDescent="0.3">
      <c r="A149" s="15"/>
      <c r="B149" s="15"/>
      <c r="C149" s="15"/>
      <c r="D149" s="15"/>
      <c r="E149" s="15"/>
      <c r="F149" s="15"/>
      <c r="G149" s="15"/>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row>
    <row r="150" spans="1:91" s="117" customFormat="1" x14ac:dyDescent="0.3">
      <c r="A150" s="15"/>
      <c r="B150" s="15"/>
      <c r="C150" s="15"/>
      <c r="D150" s="15"/>
      <c r="E150" s="15"/>
      <c r="F150" s="15"/>
      <c r="G150" s="15"/>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row>
    <row r="151" spans="1:91" s="117" customFormat="1" x14ac:dyDescent="0.3">
      <c r="A151" s="15"/>
      <c r="B151" s="15"/>
      <c r="C151" s="15"/>
      <c r="D151" s="15"/>
      <c r="E151" s="15"/>
      <c r="F151" s="15"/>
      <c r="G151" s="15"/>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row>
    <row r="152" spans="1:91" s="117" customFormat="1" x14ac:dyDescent="0.3">
      <c r="A152" s="15"/>
      <c r="B152" s="15"/>
      <c r="C152" s="15"/>
      <c r="D152" s="15"/>
      <c r="E152" s="15"/>
      <c r="F152" s="15"/>
      <c r="G152" s="15"/>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row>
    <row r="153" spans="1:91" s="117" customFormat="1" x14ac:dyDescent="0.3">
      <c r="A153" s="15"/>
      <c r="B153" s="15"/>
      <c r="C153" s="15"/>
      <c r="D153" s="15"/>
      <c r="E153" s="15"/>
      <c r="F153" s="15"/>
      <c r="G153" s="15"/>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row>
    <row r="154" spans="1:91" s="117" customFormat="1" x14ac:dyDescent="0.3">
      <c r="A154" s="15"/>
      <c r="B154" s="15"/>
      <c r="C154" s="15"/>
      <c r="D154" s="15"/>
      <c r="E154" s="15"/>
      <c r="F154" s="15"/>
      <c r="G154" s="15"/>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row>
    <row r="155" spans="1:91" s="117" customFormat="1" x14ac:dyDescent="0.3">
      <c r="A155" s="15"/>
      <c r="B155" s="15"/>
      <c r="C155" s="15"/>
      <c r="D155" s="15"/>
      <c r="E155" s="15"/>
      <c r="F155" s="15"/>
      <c r="G155" s="15"/>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row>
    <row r="156" spans="1:91" s="117" customFormat="1" x14ac:dyDescent="0.3">
      <c r="A156" s="15"/>
      <c r="B156" s="15"/>
      <c r="C156" s="15"/>
      <c r="D156" s="15"/>
      <c r="E156" s="15"/>
      <c r="F156" s="15"/>
      <c r="G156" s="15"/>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row>
    <row r="157" spans="1:91" s="117" customFormat="1" x14ac:dyDescent="0.3">
      <c r="A157" s="15"/>
      <c r="B157" s="15"/>
      <c r="C157" s="15"/>
      <c r="D157" s="15"/>
      <c r="E157" s="15"/>
      <c r="F157" s="15"/>
      <c r="G157" s="15"/>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row>
    <row r="158" spans="1:91" s="117" customFormat="1" x14ac:dyDescent="0.3">
      <c r="A158" s="15"/>
      <c r="B158" s="15"/>
      <c r="C158" s="15"/>
      <c r="D158" s="15"/>
      <c r="E158" s="15"/>
      <c r="F158" s="15"/>
      <c r="G158" s="15"/>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row>
    <row r="159" spans="1:91" s="117" customFormat="1" x14ac:dyDescent="0.3">
      <c r="A159" s="15"/>
      <c r="B159" s="15"/>
      <c r="C159" s="15"/>
      <c r="D159" s="15"/>
      <c r="E159" s="15"/>
      <c r="F159" s="15"/>
      <c r="G159" s="15"/>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row>
    <row r="160" spans="1:91" s="117" customFormat="1" x14ac:dyDescent="0.3">
      <c r="A160" s="15"/>
      <c r="B160" s="15"/>
      <c r="C160" s="15"/>
      <c r="D160" s="15"/>
      <c r="E160" s="15"/>
      <c r="F160" s="15"/>
      <c r="G160" s="15"/>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row>
    <row r="161" spans="1:91" s="117" customFormat="1" x14ac:dyDescent="0.3">
      <c r="A161" s="15"/>
      <c r="B161" s="15"/>
      <c r="C161" s="15"/>
      <c r="D161" s="15"/>
      <c r="E161" s="15"/>
      <c r="F161" s="15"/>
      <c r="G161" s="15"/>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row>
    <row r="162" spans="1:91" s="117" customFormat="1" x14ac:dyDescent="0.3">
      <c r="A162" s="15"/>
      <c r="B162" s="15"/>
      <c r="C162" s="15"/>
      <c r="D162" s="15"/>
      <c r="E162" s="15"/>
      <c r="F162" s="15"/>
      <c r="G162" s="15"/>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row>
    <row r="163" spans="1:91" s="117" customFormat="1" x14ac:dyDescent="0.3">
      <c r="A163" s="15"/>
      <c r="B163" s="15"/>
      <c r="C163" s="15"/>
      <c r="D163" s="15"/>
      <c r="E163" s="15"/>
      <c r="F163" s="15"/>
      <c r="G163" s="15"/>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row>
    <row r="164" spans="1:91" s="117" customFormat="1" x14ac:dyDescent="0.3">
      <c r="A164" s="15"/>
      <c r="B164" s="15"/>
      <c r="C164" s="15"/>
      <c r="D164" s="15"/>
      <c r="E164" s="15"/>
      <c r="F164" s="15"/>
      <c r="G164" s="15"/>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row>
    <row r="165" spans="1:91" s="117" customFormat="1" x14ac:dyDescent="0.3">
      <c r="A165" s="15"/>
      <c r="B165" s="15"/>
      <c r="C165" s="15"/>
      <c r="D165" s="15"/>
      <c r="E165" s="15"/>
      <c r="F165" s="15"/>
      <c r="G165" s="15"/>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row>
    <row r="166" spans="1:91" s="117" customFormat="1" x14ac:dyDescent="0.3">
      <c r="A166" s="15"/>
      <c r="B166" s="15"/>
      <c r="C166" s="15"/>
      <c r="D166" s="15"/>
      <c r="E166" s="15"/>
      <c r="F166" s="15"/>
      <c r="G166" s="15"/>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row>
    <row r="167" spans="1:91" s="117" customFormat="1" x14ac:dyDescent="0.3">
      <c r="A167" s="15"/>
      <c r="B167" s="15"/>
      <c r="C167" s="15"/>
      <c r="D167" s="15"/>
      <c r="E167" s="15"/>
      <c r="F167" s="15"/>
      <c r="G167" s="15"/>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row>
    <row r="168" spans="1:91" s="117" customFormat="1" x14ac:dyDescent="0.3">
      <c r="A168" s="15"/>
      <c r="B168" s="15"/>
      <c r="C168" s="15"/>
      <c r="D168" s="15"/>
      <c r="E168" s="15"/>
      <c r="F168" s="15"/>
      <c r="G168" s="15"/>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row>
    <row r="169" spans="1:91" s="117" customFormat="1" x14ac:dyDescent="0.3">
      <c r="A169" s="15"/>
      <c r="B169" s="15"/>
      <c r="C169" s="15"/>
      <c r="D169" s="15"/>
      <c r="E169" s="15"/>
      <c r="F169" s="15"/>
      <c r="G169" s="15"/>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row>
    <row r="170" spans="1:91" s="117" customFormat="1" x14ac:dyDescent="0.3">
      <c r="A170" s="15"/>
      <c r="B170" s="15"/>
      <c r="C170" s="15"/>
      <c r="D170" s="15"/>
      <c r="E170" s="15"/>
      <c r="F170" s="15"/>
      <c r="G170" s="15"/>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row>
    <row r="171" spans="1:91" s="117" customFormat="1" x14ac:dyDescent="0.3">
      <c r="A171" s="15"/>
      <c r="B171" s="15"/>
      <c r="C171" s="15"/>
      <c r="D171" s="15"/>
      <c r="E171" s="15"/>
      <c r="F171" s="15"/>
      <c r="G171" s="15"/>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row>
    <row r="172" spans="1:91" s="117" customFormat="1" x14ac:dyDescent="0.3">
      <c r="A172" s="15"/>
      <c r="B172" s="15"/>
      <c r="C172" s="15"/>
      <c r="D172" s="15"/>
      <c r="E172" s="15"/>
      <c r="F172" s="15"/>
      <c r="G172" s="15"/>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row>
    <row r="173" spans="1:91" s="117" customFormat="1" x14ac:dyDescent="0.3">
      <c r="A173" s="15"/>
      <c r="B173" s="15"/>
      <c r="C173" s="15"/>
      <c r="D173" s="15"/>
      <c r="E173" s="15"/>
      <c r="F173" s="15"/>
      <c r="G173" s="15"/>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row>
    <row r="174" spans="1:91" s="117" customFormat="1" x14ac:dyDescent="0.3">
      <c r="A174" s="15"/>
      <c r="B174" s="15"/>
      <c r="C174" s="15"/>
      <c r="D174" s="15"/>
      <c r="E174" s="15"/>
      <c r="F174" s="15"/>
      <c r="G174" s="15"/>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row>
    <row r="175" spans="1:91" s="117" customFormat="1" x14ac:dyDescent="0.3">
      <c r="A175" s="15"/>
      <c r="B175" s="15"/>
      <c r="C175" s="15"/>
      <c r="D175" s="15"/>
      <c r="E175" s="15"/>
      <c r="F175" s="15"/>
      <c r="G175" s="15"/>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row>
    <row r="176" spans="1:91" s="117" customFormat="1" x14ac:dyDescent="0.3">
      <c r="A176" s="15"/>
      <c r="B176" s="15"/>
      <c r="C176" s="15"/>
      <c r="D176" s="15"/>
      <c r="E176" s="15"/>
      <c r="F176" s="15"/>
      <c r="G176" s="15"/>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row>
    <row r="177" spans="1:91" s="117" customFormat="1" x14ac:dyDescent="0.3">
      <c r="A177" s="15"/>
      <c r="B177" s="15"/>
      <c r="C177" s="15"/>
      <c r="D177" s="15"/>
      <c r="E177" s="15"/>
      <c r="F177" s="15"/>
      <c r="G177" s="15"/>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row>
    <row r="178" spans="1:91" s="117" customFormat="1" x14ac:dyDescent="0.3">
      <c r="A178" s="15"/>
      <c r="B178" s="15"/>
      <c r="C178" s="15"/>
      <c r="D178" s="15"/>
      <c r="E178" s="15"/>
      <c r="F178" s="15"/>
      <c r="G178" s="15"/>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row>
    <row r="179" spans="1:91" s="117" customFormat="1" x14ac:dyDescent="0.3">
      <c r="A179" s="15"/>
      <c r="B179" s="15"/>
      <c r="C179" s="15"/>
      <c r="D179" s="15"/>
      <c r="E179" s="15"/>
      <c r="F179" s="15"/>
      <c r="G179" s="15"/>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row>
    <row r="180" spans="1:91" s="117" customFormat="1" x14ac:dyDescent="0.3">
      <c r="A180" s="15"/>
      <c r="B180" s="15"/>
      <c r="C180" s="15"/>
      <c r="D180" s="15"/>
      <c r="E180" s="15"/>
      <c r="F180" s="15"/>
      <c r="G180" s="15"/>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row>
    <row r="181" spans="1:91" s="117" customFormat="1" x14ac:dyDescent="0.3">
      <c r="A181" s="15"/>
      <c r="B181" s="15"/>
      <c r="C181" s="15"/>
      <c r="D181" s="15"/>
      <c r="E181" s="15"/>
      <c r="F181" s="15"/>
      <c r="G181" s="15"/>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row>
    <row r="182" spans="1:91" s="117" customFormat="1" x14ac:dyDescent="0.3">
      <c r="A182" s="15"/>
      <c r="B182" s="15"/>
      <c r="C182" s="15"/>
      <c r="D182" s="15"/>
      <c r="E182" s="15"/>
      <c r="F182" s="15"/>
      <c r="G182" s="15"/>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row>
    <row r="183" spans="1:91" s="117" customFormat="1" x14ac:dyDescent="0.3">
      <c r="A183" s="15"/>
      <c r="B183" s="15"/>
      <c r="C183" s="15"/>
      <c r="D183" s="15"/>
      <c r="E183" s="15"/>
      <c r="F183" s="15"/>
      <c r="G183" s="15"/>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row>
    <row r="184" spans="1:91" s="117" customFormat="1" x14ac:dyDescent="0.3">
      <c r="A184" s="15"/>
      <c r="B184" s="15"/>
      <c r="C184" s="15"/>
      <c r="D184" s="15"/>
      <c r="E184" s="15"/>
      <c r="F184" s="15"/>
      <c r="G184" s="15"/>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row>
    <row r="185" spans="1:91" s="117" customFormat="1" x14ac:dyDescent="0.3">
      <c r="A185" s="15"/>
      <c r="B185" s="15"/>
      <c r="C185" s="15"/>
      <c r="D185" s="15"/>
      <c r="E185" s="15"/>
      <c r="F185" s="15"/>
      <c r="G185" s="15"/>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row>
    <row r="186" spans="1:91" s="117" customFormat="1" x14ac:dyDescent="0.3">
      <c r="A186" s="15"/>
      <c r="B186" s="15"/>
      <c r="C186" s="15"/>
      <c r="D186" s="15"/>
      <c r="E186" s="15"/>
      <c r="F186" s="15"/>
      <c r="G186" s="15"/>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row>
    <row r="187" spans="1:91" s="117" customFormat="1" x14ac:dyDescent="0.3">
      <c r="A187" s="15"/>
      <c r="B187" s="15"/>
      <c r="C187" s="15"/>
      <c r="D187" s="15"/>
      <c r="E187" s="15"/>
      <c r="F187" s="15"/>
      <c r="G187" s="15"/>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row>
    <row r="188" spans="1:91" s="117" customFormat="1" x14ac:dyDescent="0.3">
      <c r="A188" s="15"/>
      <c r="B188" s="15"/>
      <c r="C188" s="15"/>
      <c r="D188" s="15"/>
      <c r="E188" s="15"/>
      <c r="F188" s="15"/>
      <c r="G188" s="15"/>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row>
    <row r="189" spans="1:91" s="117" customFormat="1" x14ac:dyDescent="0.3">
      <c r="A189" s="15"/>
      <c r="B189" s="15"/>
      <c r="C189" s="15"/>
      <c r="D189" s="15"/>
      <c r="E189" s="15"/>
      <c r="F189" s="15"/>
      <c r="G189" s="15"/>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row>
    <row r="190" spans="1:91" s="117" customFormat="1" x14ac:dyDescent="0.3">
      <c r="A190" s="15"/>
      <c r="B190" s="15"/>
      <c r="C190" s="15"/>
      <c r="D190" s="15"/>
      <c r="E190" s="15"/>
      <c r="F190" s="15"/>
      <c r="G190" s="15"/>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row>
    <row r="191" spans="1:91" s="117" customFormat="1" x14ac:dyDescent="0.3">
      <c r="A191" s="15"/>
      <c r="B191" s="15"/>
      <c r="C191" s="15"/>
      <c r="D191" s="15"/>
      <c r="E191" s="15"/>
      <c r="F191" s="15"/>
      <c r="G191" s="15"/>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row>
    <row r="192" spans="1:91" s="117" customFormat="1" x14ac:dyDescent="0.3">
      <c r="A192" s="15"/>
      <c r="B192" s="15"/>
      <c r="C192" s="15"/>
      <c r="D192" s="15"/>
      <c r="E192" s="15"/>
      <c r="F192" s="15"/>
      <c r="G192" s="15"/>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row>
    <row r="193" spans="1:91" s="117" customFormat="1" x14ac:dyDescent="0.3">
      <c r="A193" s="15"/>
      <c r="B193" s="15"/>
      <c r="C193" s="15"/>
      <c r="D193" s="15"/>
      <c r="E193" s="15"/>
      <c r="F193" s="15"/>
      <c r="G193" s="15"/>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row>
    <row r="194" spans="1:91" s="117" customFormat="1" x14ac:dyDescent="0.3">
      <c r="A194" s="15"/>
      <c r="B194" s="15"/>
      <c r="C194" s="15"/>
      <c r="D194" s="15"/>
      <c r="E194" s="15"/>
      <c r="F194" s="15"/>
      <c r="G194" s="15"/>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row>
    <row r="195" spans="1:91" s="117" customFormat="1" x14ac:dyDescent="0.3">
      <c r="A195" s="15"/>
      <c r="B195" s="15"/>
      <c r="C195" s="15"/>
      <c r="D195" s="15"/>
      <c r="E195" s="15"/>
      <c r="F195" s="15"/>
      <c r="G195" s="15"/>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row>
    <row r="196" spans="1:91" s="117" customFormat="1" x14ac:dyDescent="0.3">
      <c r="A196" s="15"/>
      <c r="B196" s="15"/>
      <c r="C196" s="15"/>
      <c r="D196" s="15"/>
      <c r="E196" s="15"/>
      <c r="F196" s="15"/>
      <c r="G196" s="15"/>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row>
    <row r="197" spans="1:91" s="117" customFormat="1" x14ac:dyDescent="0.3">
      <c r="A197" s="15"/>
      <c r="B197" s="15"/>
      <c r="C197" s="15"/>
      <c r="D197" s="15"/>
      <c r="E197" s="15"/>
      <c r="F197" s="15"/>
      <c r="G197" s="15"/>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row>
    <row r="198" spans="1:91" s="117" customFormat="1" x14ac:dyDescent="0.3">
      <c r="A198" s="15"/>
      <c r="B198" s="15"/>
      <c r="C198" s="15"/>
      <c r="D198" s="15"/>
      <c r="E198" s="15"/>
      <c r="F198" s="15"/>
      <c r="G198" s="15"/>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row>
    <row r="199" spans="1:91" s="117" customFormat="1" x14ac:dyDescent="0.3">
      <c r="A199" s="15"/>
      <c r="B199" s="15"/>
      <c r="C199" s="15"/>
      <c r="D199" s="15"/>
      <c r="E199" s="15"/>
      <c r="F199" s="15"/>
      <c r="G199" s="15"/>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row>
    <row r="200" spans="1:91" s="117" customFormat="1" x14ac:dyDescent="0.3">
      <c r="A200" s="15"/>
      <c r="B200" s="15"/>
      <c r="C200" s="15"/>
      <c r="D200" s="15"/>
      <c r="E200" s="15"/>
      <c r="F200" s="15"/>
      <c r="G200" s="15"/>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row>
    <row r="201" spans="1:91" s="117" customFormat="1" x14ac:dyDescent="0.3">
      <c r="A201" s="15"/>
      <c r="B201" s="15"/>
      <c r="C201" s="15"/>
      <c r="D201" s="15"/>
      <c r="E201" s="15"/>
      <c r="F201" s="15"/>
      <c r="G201" s="15"/>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row>
    <row r="202" spans="1:91" s="117" customFormat="1" x14ac:dyDescent="0.3">
      <c r="A202" s="15"/>
      <c r="B202" s="15"/>
      <c r="C202" s="15"/>
      <c r="D202" s="15"/>
      <c r="E202" s="15"/>
      <c r="F202" s="15"/>
      <c r="G202" s="15"/>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row>
    <row r="203" spans="1:91" s="117" customFormat="1" x14ac:dyDescent="0.3">
      <c r="A203" s="15"/>
      <c r="B203" s="15"/>
      <c r="C203" s="15"/>
      <c r="D203" s="15"/>
      <c r="E203" s="15"/>
      <c r="F203" s="15"/>
      <c r="G203" s="15"/>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row>
    <row r="204" spans="1:91" s="117" customFormat="1" x14ac:dyDescent="0.3">
      <c r="A204" s="15"/>
      <c r="B204" s="15"/>
      <c r="C204" s="15"/>
      <c r="D204" s="15"/>
      <c r="E204" s="15"/>
      <c r="F204" s="15"/>
      <c r="G204" s="15"/>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row>
    <row r="205" spans="1:91" s="117" customFormat="1" x14ac:dyDescent="0.3">
      <c r="A205" s="15"/>
      <c r="B205" s="15"/>
      <c r="C205" s="15"/>
      <c r="D205" s="15"/>
      <c r="E205" s="15"/>
      <c r="F205" s="15"/>
      <c r="G205" s="15"/>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row>
    <row r="206" spans="1:91" s="117" customFormat="1" x14ac:dyDescent="0.3">
      <c r="A206" s="15"/>
      <c r="B206" s="15"/>
      <c r="C206" s="15"/>
      <c r="D206" s="15"/>
      <c r="E206" s="15"/>
      <c r="F206" s="15"/>
      <c r="G206" s="15"/>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row>
    <row r="207" spans="1:91" s="117" customFormat="1" x14ac:dyDescent="0.3">
      <c r="A207" s="15"/>
      <c r="B207" s="15"/>
      <c r="C207" s="15"/>
      <c r="D207" s="15"/>
      <c r="E207" s="15"/>
      <c r="F207" s="15"/>
      <c r="G207" s="15"/>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row>
    <row r="208" spans="1:91" s="117" customFormat="1" x14ac:dyDescent="0.3">
      <c r="A208" s="15"/>
      <c r="B208" s="15"/>
      <c r="C208" s="15"/>
      <c r="D208" s="15"/>
      <c r="E208" s="15"/>
      <c r="F208" s="15"/>
      <c r="G208" s="15"/>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row>
    <row r="209" spans="1:91" s="117" customFormat="1" x14ac:dyDescent="0.3">
      <c r="A209" s="15"/>
      <c r="B209" s="15"/>
      <c r="C209" s="15"/>
      <c r="D209" s="15"/>
      <c r="E209" s="15"/>
      <c r="F209" s="15"/>
      <c r="G209" s="15"/>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row>
    <row r="210" spans="1:91" s="117" customFormat="1" x14ac:dyDescent="0.3">
      <c r="A210" s="15"/>
      <c r="B210" s="15"/>
      <c r="C210" s="15"/>
      <c r="D210" s="15"/>
      <c r="E210" s="15"/>
      <c r="F210" s="15"/>
      <c r="G210" s="15"/>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row>
    <row r="211" spans="1:91" s="117" customFormat="1" x14ac:dyDescent="0.3">
      <c r="A211" s="15"/>
      <c r="B211" s="15"/>
      <c r="C211" s="15"/>
      <c r="D211" s="15"/>
      <c r="E211" s="15"/>
      <c r="F211" s="15"/>
      <c r="G211" s="15"/>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row>
    <row r="212" spans="1:91" s="117" customFormat="1" x14ac:dyDescent="0.3">
      <c r="A212" s="15"/>
      <c r="B212" s="15"/>
      <c r="C212" s="15"/>
      <c r="D212" s="15"/>
      <c r="E212" s="15"/>
      <c r="F212" s="15"/>
      <c r="G212" s="15"/>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row>
    <row r="213" spans="1:91" s="117" customFormat="1" x14ac:dyDescent="0.3">
      <c r="A213" s="15"/>
      <c r="B213" s="15"/>
      <c r="C213" s="15"/>
      <c r="D213" s="15"/>
      <c r="E213" s="15"/>
      <c r="F213" s="15"/>
      <c r="G213" s="15"/>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row>
    <row r="214" spans="1:91" s="117" customFormat="1" x14ac:dyDescent="0.3">
      <c r="A214" s="15"/>
      <c r="B214" s="15"/>
      <c r="C214" s="15"/>
      <c r="D214" s="15"/>
      <c r="E214" s="15"/>
      <c r="F214" s="15"/>
      <c r="G214" s="15"/>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row>
    <row r="215" spans="1:91" s="117" customFormat="1" x14ac:dyDescent="0.3">
      <c r="A215" s="15"/>
      <c r="B215" s="15"/>
      <c r="C215" s="15"/>
      <c r="D215" s="15"/>
      <c r="E215" s="15"/>
      <c r="F215" s="15"/>
      <c r="G215" s="15"/>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row>
    <row r="216" spans="1:91" s="117" customFormat="1" x14ac:dyDescent="0.3">
      <c r="A216" s="15"/>
      <c r="B216" s="15"/>
      <c r="C216" s="15"/>
      <c r="D216" s="15"/>
      <c r="E216" s="15"/>
      <c r="F216" s="15"/>
      <c r="G216" s="15"/>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row>
    <row r="217" spans="1:91" s="117" customFormat="1" x14ac:dyDescent="0.3">
      <c r="A217" s="15"/>
      <c r="B217" s="15"/>
      <c r="C217" s="15"/>
      <c r="D217" s="15"/>
      <c r="E217" s="15"/>
      <c r="F217" s="15"/>
      <c r="G217" s="15"/>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row>
    <row r="218" spans="1:91" s="117" customFormat="1" x14ac:dyDescent="0.3">
      <c r="A218" s="15"/>
      <c r="B218" s="15"/>
      <c r="C218" s="15"/>
      <c r="D218" s="15"/>
      <c r="E218" s="15"/>
      <c r="F218" s="15"/>
      <c r="G218" s="15"/>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row>
    <row r="219" spans="1:91" s="117" customFormat="1" x14ac:dyDescent="0.3">
      <c r="A219" s="15"/>
      <c r="B219" s="15"/>
      <c r="C219" s="15"/>
      <c r="D219" s="15"/>
      <c r="E219" s="15"/>
      <c r="F219" s="15"/>
      <c r="G219" s="15"/>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row>
    <row r="220" spans="1:91" s="117" customFormat="1" x14ac:dyDescent="0.3">
      <c r="A220" s="15"/>
      <c r="B220" s="15"/>
      <c r="C220" s="15"/>
      <c r="D220" s="15"/>
      <c r="E220" s="15"/>
      <c r="F220" s="15"/>
      <c r="G220" s="15"/>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row>
    <row r="221" spans="1:91" s="117" customFormat="1" x14ac:dyDescent="0.3">
      <c r="A221" s="15"/>
      <c r="B221" s="15"/>
      <c r="C221" s="15"/>
      <c r="D221" s="15"/>
      <c r="E221" s="15"/>
      <c r="F221" s="15"/>
      <c r="G221" s="15"/>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row>
    <row r="222" spans="1:91" s="117" customFormat="1" x14ac:dyDescent="0.3">
      <c r="A222" s="15"/>
      <c r="B222" s="15"/>
      <c r="C222" s="15"/>
      <c r="D222" s="15"/>
      <c r="E222" s="15"/>
      <c r="F222" s="15"/>
      <c r="G222" s="15"/>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row>
    <row r="223" spans="1:91" s="117" customFormat="1" x14ac:dyDescent="0.3">
      <c r="A223" s="15"/>
      <c r="B223" s="15"/>
      <c r="C223" s="15"/>
      <c r="D223" s="15"/>
      <c r="E223" s="15"/>
      <c r="F223" s="15"/>
      <c r="G223" s="15"/>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row>
    <row r="224" spans="1:91" s="117" customFormat="1" x14ac:dyDescent="0.3">
      <c r="A224" s="15"/>
      <c r="B224" s="15"/>
      <c r="C224" s="15"/>
      <c r="D224" s="15"/>
      <c r="E224" s="15"/>
      <c r="F224" s="15"/>
      <c r="G224" s="15"/>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row>
    <row r="225" spans="1:91" s="117" customFormat="1" x14ac:dyDescent="0.3">
      <c r="A225" s="15"/>
      <c r="B225" s="15"/>
      <c r="C225" s="15"/>
      <c r="D225" s="15"/>
      <c r="E225" s="15"/>
      <c r="F225" s="15"/>
      <c r="G225" s="15"/>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row>
    <row r="226" spans="1:91" s="117" customFormat="1" x14ac:dyDescent="0.3">
      <c r="A226" s="15"/>
      <c r="B226" s="15"/>
      <c r="C226" s="15"/>
      <c r="D226" s="15"/>
      <c r="E226" s="15"/>
      <c r="F226" s="15"/>
      <c r="G226" s="15"/>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row>
    <row r="227" spans="1:91" s="117" customFormat="1" x14ac:dyDescent="0.3">
      <c r="A227" s="15"/>
      <c r="B227" s="15"/>
      <c r="C227" s="15"/>
      <c r="D227" s="15"/>
      <c r="E227" s="15"/>
      <c r="F227" s="15"/>
      <c r="G227" s="15"/>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row>
    <row r="228" spans="1:91" s="117" customFormat="1" x14ac:dyDescent="0.3">
      <c r="A228" s="15"/>
      <c r="B228" s="15"/>
      <c r="C228" s="15"/>
      <c r="D228" s="15"/>
      <c r="E228" s="15"/>
      <c r="F228" s="15"/>
      <c r="G228" s="15"/>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row>
    <row r="229" spans="1:91" s="117" customFormat="1" x14ac:dyDescent="0.3">
      <c r="A229" s="15"/>
      <c r="B229" s="15"/>
      <c r="C229" s="15"/>
      <c r="D229" s="15"/>
      <c r="E229" s="15"/>
      <c r="F229" s="15"/>
      <c r="G229" s="15"/>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row>
    <row r="230" spans="1:91" s="117" customFormat="1" x14ac:dyDescent="0.3">
      <c r="A230" s="15"/>
      <c r="B230" s="15"/>
      <c r="C230" s="15"/>
      <c r="D230" s="15"/>
      <c r="E230" s="15"/>
      <c r="F230" s="15"/>
      <c r="G230" s="15"/>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row>
    <row r="231" spans="1:91" s="117" customFormat="1" x14ac:dyDescent="0.3">
      <c r="A231" s="15"/>
      <c r="B231" s="15"/>
      <c r="C231" s="15"/>
      <c r="D231" s="15"/>
      <c r="E231" s="15"/>
      <c r="F231" s="15"/>
      <c r="G231" s="15"/>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row>
    <row r="232" spans="1:91" s="117" customFormat="1" x14ac:dyDescent="0.3">
      <c r="A232" s="15"/>
      <c r="B232" s="15"/>
      <c r="C232" s="15"/>
      <c r="D232" s="15"/>
      <c r="E232" s="15"/>
      <c r="F232" s="15"/>
      <c r="G232" s="15"/>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row>
    <row r="233" spans="1:91" s="117" customFormat="1" x14ac:dyDescent="0.3">
      <c r="A233" s="15"/>
      <c r="B233" s="15"/>
      <c r="C233" s="15"/>
      <c r="D233" s="15"/>
      <c r="E233" s="15"/>
      <c r="F233" s="15"/>
      <c r="G233" s="15"/>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row>
    <row r="234" spans="1:91" s="117" customFormat="1" x14ac:dyDescent="0.3">
      <c r="A234" s="15"/>
      <c r="B234" s="15"/>
      <c r="C234" s="15"/>
      <c r="D234" s="15"/>
      <c r="E234" s="15"/>
      <c r="F234" s="15"/>
      <c r="G234" s="15"/>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row>
  </sheetData>
  <sheetProtection algorithmName="SHA-512" hashValue="87mLoDUJ+JUjY/qiu0fFp0KO3OTWik40auWBRKLQeZBR0rFz6EHP0Eg7QWVrAQNbpyUe3DspDDraZcV97+bLgA==" saltValue="YwMZeDDEGQYqb75mBQKetQ==" spinCount="100000" sheet="1" selectLockedCells="1"/>
  <mergeCells count="5">
    <mergeCell ref="B18:D18"/>
    <mergeCell ref="B25:C25"/>
    <mergeCell ref="B3:C3"/>
    <mergeCell ref="B4:C4"/>
    <mergeCell ref="B20:E22"/>
  </mergeCells>
  <dataValidations count="3">
    <dataValidation type="list" allowBlank="1" showInputMessage="1" showErrorMessage="1" sqref="B25:C25">
      <formula1>$S$29:$S$32</formula1>
    </dataValidation>
    <dataValidation type="list" allowBlank="1" showInputMessage="1" showErrorMessage="1" sqref="B28:B37">
      <formula1>$S$37:$S$39</formula1>
    </dataValidation>
    <dataValidation type="list" allowBlank="1" showInputMessage="1" showErrorMessage="1" sqref="C28:C37">
      <formula1>$S$34:$S$35</formula1>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36"/>
  <sheetViews>
    <sheetView topLeftCell="A7" workbookViewId="0">
      <selection activeCell="D13" sqref="D13"/>
    </sheetView>
  </sheetViews>
  <sheetFormatPr defaultRowHeight="14.4" x14ac:dyDescent="0.3"/>
  <cols>
    <col min="1" max="1" width="18" style="15" customWidth="1"/>
    <col min="2" max="2" width="16.77734375" style="15" customWidth="1"/>
    <col min="3" max="3" width="14" style="15" customWidth="1"/>
    <col min="4" max="4" width="15.21875" style="15" customWidth="1"/>
    <col min="5" max="5" width="15.109375" style="15" customWidth="1"/>
    <col min="6" max="7" width="14.88671875" style="15" customWidth="1"/>
    <col min="8" max="8" width="17.44140625" style="15" customWidth="1"/>
    <col min="9" max="9" width="15.109375" style="15" customWidth="1"/>
    <col min="10" max="10" width="18" style="15" customWidth="1"/>
    <col min="11" max="203" width="8.88671875" style="15"/>
  </cols>
  <sheetData>
    <row r="1" spans="1:10" ht="58.2" customHeight="1" x14ac:dyDescent="0.3">
      <c r="A1" s="343" t="s">
        <v>303</v>
      </c>
      <c r="B1" s="343"/>
      <c r="C1" s="14"/>
      <c r="D1" s="14"/>
      <c r="E1" s="14"/>
      <c r="F1" s="14"/>
      <c r="G1" s="14"/>
      <c r="H1" s="14"/>
      <c r="I1" s="14"/>
    </row>
    <row r="2" spans="1:10" x14ac:dyDescent="0.3">
      <c r="A2" s="40"/>
      <c r="B2" s="39"/>
      <c r="C2" s="39"/>
      <c r="D2" s="39"/>
      <c r="E2" s="39"/>
      <c r="F2" s="39"/>
      <c r="G2" s="39"/>
      <c r="H2" s="39"/>
      <c r="I2" s="39"/>
    </row>
    <row r="3" spans="1:10" ht="20.399999999999999" customHeight="1" x14ac:dyDescent="0.3">
      <c r="A3" s="39" t="s">
        <v>182</v>
      </c>
      <c r="B3" s="351">
        <f>'1 Cover page'!C7</f>
        <v>0</v>
      </c>
      <c r="C3" s="352"/>
      <c r="D3" s="39"/>
      <c r="E3" s="39"/>
      <c r="F3" s="39"/>
      <c r="G3" s="39"/>
      <c r="H3" s="39"/>
      <c r="I3" s="39"/>
    </row>
    <row r="4" spans="1:10" ht="20.399999999999999" customHeight="1" x14ac:dyDescent="0.3">
      <c r="A4" s="39" t="s">
        <v>19</v>
      </c>
      <c r="B4" s="329">
        <f>'1 Cover page'!C37</f>
        <v>0</v>
      </c>
      <c r="C4" s="329"/>
      <c r="D4" s="39"/>
      <c r="E4" s="39"/>
      <c r="F4" s="39"/>
      <c r="G4" s="39"/>
      <c r="H4" s="39"/>
      <c r="I4" s="39"/>
    </row>
    <row r="5" spans="1:10" x14ac:dyDescent="0.3">
      <c r="A5" s="40"/>
      <c r="B5" s="39"/>
      <c r="C5" s="39"/>
      <c r="D5" s="39"/>
      <c r="E5" s="39"/>
      <c r="F5" s="39"/>
      <c r="G5" s="39"/>
      <c r="H5" s="39"/>
      <c r="I5" s="39"/>
    </row>
    <row r="6" spans="1:10" ht="15.6" x14ac:dyDescent="0.3">
      <c r="A6" s="112" t="s">
        <v>510</v>
      </c>
      <c r="B6" s="112"/>
      <c r="C6" s="80"/>
      <c r="D6" s="39"/>
      <c r="E6" s="39"/>
      <c r="F6" s="39"/>
      <c r="G6" s="39"/>
      <c r="H6" s="39"/>
      <c r="I6" s="39"/>
    </row>
    <row r="7" spans="1:10" ht="52.8" customHeight="1" x14ac:dyDescent="0.3">
      <c r="A7" s="307" t="s">
        <v>153</v>
      </c>
      <c r="B7" s="307"/>
      <c r="C7" s="307"/>
      <c r="D7" s="65"/>
      <c r="E7" s="65"/>
      <c r="F7" s="65"/>
      <c r="G7" s="65"/>
      <c r="H7" s="65"/>
      <c r="I7" s="65"/>
    </row>
    <row r="8" spans="1:10" x14ac:dyDescent="0.3">
      <c r="A8" s="92"/>
      <c r="B8" s="92"/>
      <c r="C8" s="92"/>
      <c r="D8" s="65"/>
      <c r="E8" s="65"/>
      <c r="F8" s="65"/>
      <c r="G8" s="65"/>
      <c r="H8" s="65"/>
      <c r="I8" s="65"/>
    </row>
    <row r="9" spans="1:10" ht="25.2" customHeight="1" x14ac:dyDescent="0.3">
      <c r="A9" s="85" t="s">
        <v>318</v>
      </c>
      <c r="B9" s="111">
        <f>'10 Rent Schedule'!B8</f>
        <v>0</v>
      </c>
      <c r="C9" s="92"/>
      <c r="D9" s="65"/>
      <c r="E9" s="65"/>
      <c r="F9" s="65"/>
      <c r="G9" s="65"/>
      <c r="H9" s="65"/>
      <c r="I9" s="65"/>
    </row>
    <row r="11" spans="1:10" ht="86.4" x14ac:dyDescent="0.3">
      <c r="A11" s="176" t="s">
        <v>334</v>
      </c>
      <c r="B11" s="176" t="s">
        <v>335</v>
      </c>
      <c r="C11" s="176" t="s">
        <v>509</v>
      </c>
      <c r="D11" s="176" t="s">
        <v>603</v>
      </c>
      <c r="E11" s="176" t="s">
        <v>604</v>
      </c>
      <c r="F11" s="176" t="s">
        <v>595</v>
      </c>
      <c r="G11" s="176" t="s">
        <v>596</v>
      </c>
      <c r="H11" s="176" t="s">
        <v>597</v>
      </c>
      <c r="I11" s="176" t="s">
        <v>598</v>
      </c>
      <c r="J11" s="176" t="s">
        <v>599</v>
      </c>
    </row>
    <row r="12" spans="1:10" ht="21" customHeight="1" x14ac:dyDescent="0.3">
      <c r="A12" s="211">
        <f>'10 Rent Schedule'!A11</f>
        <v>0</v>
      </c>
      <c r="B12" s="211">
        <f>'10 Rent Schedule'!B11</f>
        <v>0</v>
      </c>
      <c r="C12" s="211">
        <f>'10 Rent Schedule'!D11</f>
        <v>0</v>
      </c>
      <c r="D12" s="177">
        <v>0</v>
      </c>
      <c r="E12" s="136">
        <f>'10 Rent Schedule'!K11-'10 Rent Schedule'!Q11</f>
        <v>0</v>
      </c>
      <c r="F12" s="131">
        <f>(C12*D12)*12</f>
        <v>0</v>
      </c>
      <c r="G12" s="131" t="e">
        <f>C12*'11 Operating Budget'!$B$82</f>
        <v>#DIV/0!</v>
      </c>
      <c r="H12" s="131">
        <f>(C12*E12*12)*11/12</f>
        <v>0</v>
      </c>
      <c r="I12" s="131" t="e">
        <f>C12*'11 Operating Budget'!$Q$82</f>
        <v>#DIV/0!</v>
      </c>
      <c r="J12" s="295"/>
    </row>
    <row r="13" spans="1:10" ht="21" customHeight="1" x14ac:dyDescent="0.3">
      <c r="A13" s="211">
        <f>'10 Rent Schedule'!A12</f>
        <v>0</v>
      </c>
      <c r="B13" s="211">
        <f>'10 Rent Schedule'!B12</f>
        <v>0</v>
      </c>
      <c r="C13" s="211">
        <f>'10 Rent Schedule'!D12</f>
        <v>0</v>
      </c>
      <c r="D13" s="177">
        <v>0</v>
      </c>
      <c r="E13" s="136">
        <f t="shared" ref="E13:E31" si="0">SUM(D13:D13)</f>
        <v>0</v>
      </c>
      <c r="F13" s="131">
        <f t="shared" ref="F13:F30" si="1">(C13*D13)*12</f>
        <v>0</v>
      </c>
      <c r="G13" s="131" t="e">
        <f>C13*'11 Operating Budget'!$B$82</f>
        <v>#DIV/0!</v>
      </c>
      <c r="H13" s="131">
        <f t="shared" ref="H13:H30" si="2">(C13*E13*12)*11/12</f>
        <v>0</v>
      </c>
      <c r="I13" s="131" t="e">
        <f>C13*'11 Operating Budget'!$Q$82</f>
        <v>#DIV/0!</v>
      </c>
      <c r="J13" s="295"/>
    </row>
    <row r="14" spans="1:10" ht="21" customHeight="1" x14ac:dyDescent="0.3">
      <c r="A14" s="211">
        <f>'10 Rent Schedule'!A13</f>
        <v>0</v>
      </c>
      <c r="B14" s="211">
        <f>'10 Rent Schedule'!B13</f>
        <v>0</v>
      </c>
      <c r="C14" s="211">
        <f>'10 Rent Schedule'!D13</f>
        <v>0</v>
      </c>
      <c r="D14" s="177">
        <v>0</v>
      </c>
      <c r="E14" s="136">
        <f t="shared" si="0"/>
        <v>0</v>
      </c>
      <c r="F14" s="131">
        <f t="shared" si="1"/>
        <v>0</v>
      </c>
      <c r="G14" s="131" t="e">
        <f>C14*'11 Operating Budget'!$B$82</f>
        <v>#DIV/0!</v>
      </c>
      <c r="H14" s="131">
        <f t="shared" si="2"/>
        <v>0</v>
      </c>
      <c r="I14" s="131" t="e">
        <f>C14*'11 Operating Budget'!$Q$82</f>
        <v>#DIV/0!</v>
      </c>
      <c r="J14" s="295"/>
    </row>
    <row r="15" spans="1:10" ht="21" customHeight="1" x14ac:dyDescent="0.3">
      <c r="A15" s="211">
        <f>'10 Rent Schedule'!A14</f>
        <v>0</v>
      </c>
      <c r="B15" s="211">
        <f>'10 Rent Schedule'!B14</f>
        <v>0</v>
      </c>
      <c r="C15" s="211">
        <f>'10 Rent Schedule'!D14</f>
        <v>0</v>
      </c>
      <c r="D15" s="177">
        <v>0</v>
      </c>
      <c r="E15" s="136">
        <f t="shared" si="0"/>
        <v>0</v>
      </c>
      <c r="F15" s="131">
        <f t="shared" si="1"/>
        <v>0</v>
      </c>
      <c r="G15" s="131" t="e">
        <f>C15*'11 Operating Budget'!$B$82</f>
        <v>#DIV/0!</v>
      </c>
      <c r="H15" s="131">
        <f t="shared" si="2"/>
        <v>0</v>
      </c>
      <c r="I15" s="131" t="e">
        <f>C15*'11 Operating Budget'!$Q$82</f>
        <v>#DIV/0!</v>
      </c>
      <c r="J15" s="295"/>
    </row>
    <row r="16" spans="1:10" ht="21" customHeight="1" x14ac:dyDescent="0.3">
      <c r="A16" s="211">
        <f>'10 Rent Schedule'!A15</f>
        <v>0</v>
      </c>
      <c r="B16" s="211">
        <f>'10 Rent Schedule'!B15</f>
        <v>0</v>
      </c>
      <c r="C16" s="211">
        <f>'10 Rent Schedule'!D15</f>
        <v>0</v>
      </c>
      <c r="D16" s="177">
        <v>0</v>
      </c>
      <c r="E16" s="136">
        <f t="shared" si="0"/>
        <v>0</v>
      </c>
      <c r="F16" s="131">
        <f t="shared" si="1"/>
        <v>0</v>
      </c>
      <c r="G16" s="131" t="e">
        <f>C16*'11 Operating Budget'!$B$82</f>
        <v>#DIV/0!</v>
      </c>
      <c r="H16" s="131">
        <f t="shared" si="2"/>
        <v>0</v>
      </c>
      <c r="I16" s="131" t="e">
        <f>C16*'11 Operating Budget'!$Q$82</f>
        <v>#DIV/0!</v>
      </c>
      <c r="J16" s="295"/>
    </row>
    <row r="17" spans="1:10" ht="21" customHeight="1" x14ac:dyDescent="0.3">
      <c r="A17" s="211">
        <f>'10 Rent Schedule'!A16</f>
        <v>0</v>
      </c>
      <c r="B17" s="211">
        <f>'10 Rent Schedule'!B16</f>
        <v>0</v>
      </c>
      <c r="C17" s="211">
        <f>'10 Rent Schedule'!D16</f>
        <v>0</v>
      </c>
      <c r="D17" s="177">
        <v>0</v>
      </c>
      <c r="E17" s="136">
        <f t="shared" si="0"/>
        <v>0</v>
      </c>
      <c r="F17" s="131">
        <f t="shared" si="1"/>
        <v>0</v>
      </c>
      <c r="G17" s="131" t="e">
        <f>C17*'11 Operating Budget'!$B$82</f>
        <v>#DIV/0!</v>
      </c>
      <c r="H17" s="131">
        <f t="shared" si="2"/>
        <v>0</v>
      </c>
      <c r="I17" s="131" t="e">
        <f>C17*'11 Operating Budget'!$Q$82</f>
        <v>#DIV/0!</v>
      </c>
      <c r="J17" s="295"/>
    </row>
    <row r="18" spans="1:10" ht="21" customHeight="1" x14ac:dyDescent="0.3">
      <c r="A18" s="211">
        <f>'10 Rent Schedule'!A17</f>
        <v>0</v>
      </c>
      <c r="B18" s="211">
        <f>'10 Rent Schedule'!B17</f>
        <v>0</v>
      </c>
      <c r="C18" s="211">
        <f>'10 Rent Schedule'!D17</f>
        <v>0</v>
      </c>
      <c r="D18" s="177">
        <v>0</v>
      </c>
      <c r="E18" s="136">
        <f t="shared" si="0"/>
        <v>0</v>
      </c>
      <c r="F18" s="131">
        <f t="shared" si="1"/>
        <v>0</v>
      </c>
      <c r="G18" s="131" t="e">
        <f>C18*'11 Operating Budget'!$B$82</f>
        <v>#DIV/0!</v>
      </c>
      <c r="H18" s="131">
        <f t="shared" si="2"/>
        <v>0</v>
      </c>
      <c r="I18" s="131" t="e">
        <f>C18*'11 Operating Budget'!$Q$82</f>
        <v>#DIV/0!</v>
      </c>
      <c r="J18" s="295"/>
    </row>
    <row r="19" spans="1:10" ht="21" customHeight="1" x14ac:dyDescent="0.3">
      <c r="A19" s="211">
        <f>'10 Rent Schedule'!A18</f>
        <v>0</v>
      </c>
      <c r="B19" s="211">
        <f>'10 Rent Schedule'!B18</f>
        <v>0</v>
      </c>
      <c r="C19" s="211">
        <f>'10 Rent Schedule'!D18</f>
        <v>0</v>
      </c>
      <c r="D19" s="177">
        <v>0</v>
      </c>
      <c r="E19" s="136">
        <f t="shared" si="0"/>
        <v>0</v>
      </c>
      <c r="F19" s="131">
        <f t="shared" si="1"/>
        <v>0</v>
      </c>
      <c r="G19" s="131" t="e">
        <f>C19*'11 Operating Budget'!$B$82</f>
        <v>#DIV/0!</v>
      </c>
      <c r="H19" s="131">
        <f t="shared" si="2"/>
        <v>0</v>
      </c>
      <c r="I19" s="131" t="e">
        <f>C19*'11 Operating Budget'!$Q$82</f>
        <v>#DIV/0!</v>
      </c>
      <c r="J19" s="295"/>
    </row>
    <row r="20" spans="1:10" ht="21" customHeight="1" x14ac:dyDescent="0.3">
      <c r="A20" s="211">
        <f>'10 Rent Schedule'!A19</f>
        <v>0</v>
      </c>
      <c r="B20" s="211">
        <f>'10 Rent Schedule'!B19</f>
        <v>0</v>
      </c>
      <c r="C20" s="211">
        <f>'10 Rent Schedule'!D19</f>
        <v>0</v>
      </c>
      <c r="D20" s="177">
        <v>0</v>
      </c>
      <c r="E20" s="136">
        <f t="shared" si="0"/>
        <v>0</v>
      </c>
      <c r="F20" s="131">
        <f t="shared" si="1"/>
        <v>0</v>
      </c>
      <c r="G20" s="131" t="e">
        <f>C20*'11 Operating Budget'!$B$82</f>
        <v>#DIV/0!</v>
      </c>
      <c r="H20" s="131">
        <f t="shared" si="2"/>
        <v>0</v>
      </c>
      <c r="I20" s="131" t="e">
        <f>C20*'11 Operating Budget'!$Q$82</f>
        <v>#DIV/0!</v>
      </c>
      <c r="J20" s="295"/>
    </row>
    <row r="21" spans="1:10" ht="21" customHeight="1" x14ac:dyDescent="0.3">
      <c r="A21" s="211">
        <f>'10 Rent Schedule'!A20</f>
        <v>0</v>
      </c>
      <c r="B21" s="211">
        <f>'10 Rent Schedule'!B20</f>
        <v>0</v>
      </c>
      <c r="C21" s="211">
        <f>'10 Rent Schedule'!D20</f>
        <v>0</v>
      </c>
      <c r="D21" s="177">
        <v>0</v>
      </c>
      <c r="E21" s="136">
        <f t="shared" si="0"/>
        <v>0</v>
      </c>
      <c r="F21" s="131">
        <f t="shared" si="1"/>
        <v>0</v>
      </c>
      <c r="G21" s="131" t="e">
        <f>C21*'11 Operating Budget'!$B$82</f>
        <v>#DIV/0!</v>
      </c>
      <c r="H21" s="131">
        <f t="shared" si="2"/>
        <v>0</v>
      </c>
      <c r="I21" s="131" t="e">
        <f>C21*'11 Operating Budget'!$Q$82</f>
        <v>#DIV/0!</v>
      </c>
      <c r="J21" s="295"/>
    </row>
    <row r="22" spans="1:10" ht="21" customHeight="1" x14ac:dyDescent="0.3">
      <c r="A22" s="211">
        <f>'10 Rent Schedule'!A21</f>
        <v>0</v>
      </c>
      <c r="B22" s="211">
        <f>'10 Rent Schedule'!B21</f>
        <v>0</v>
      </c>
      <c r="C22" s="211">
        <f>'10 Rent Schedule'!D21</f>
        <v>0</v>
      </c>
      <c r="D22" s="177">
        <v>0</v>
      </c>
      <c r="E22" s="136">
        <f t="shared" si="0"/>
        <v>0</v>
      </c>
      <c r="F22" s="131">
        <f t="shared" si="1"/>
        <v>0</v>
      </c>
      <c r="G22" s="131" t="e">
        <f>C22*'11 Operating Budget'!$B$82</f>
        <v>#DIV/0!</v>
      </c>
      <c r="H22" s="131">
        <f t="shared" si="2"/>
        <v>0</v>
      </c>
      <c r="I22" s="131" t="e">
        <f>C22*'11 Operating Budget'!$Q$82</f>
        <v>#DIV/0!</v>
      </c>
      <c r="J22" s="295"/>
    </row>
    <row r="23" spans="1:10" ht="21" customHeight="1" x14ac:dyDescent="0.3">
      <c r="A23" s="211">
        <f>'10 Rent Schedule'!A22</f>
        <v>0</v>
      </c>
      <c r="B23" s="211">
        <f>'10 Rent Schedule'!B22</f>
        <v>0</v>
      </c>
      <c r="C23" s="211">
        <f>'10 Rent Schedule'!D22</f>
        <v>0</v>
      </c>
      <c r="D23" s="177">
        <v>0</v>
      </c>
      <c r="E23" s="136">
        <f t="shared" si="0"/>
        <v>0</v>
      </c>
      <c r="F23" s="131">
        <f t="shared" si="1"/>
        <v>0</v>
      </c>
      <c r="G23" s="131" t="e">
        <f>C23*'11 Operating Budget'!$B$82</f>
        <v>#DIV/0!</v>
      </c>
      <c r="H23" s="131">
        <f t="shared" si="2"/>
        <v>0</v>
      </c>
      <c r="I23" s="131" t="e">
        <f>C23*'11 Operating Budget'!$Q$82</f>
        <v>#DIV/0!</v>
      </c>
      <c r="J23" s="295"/>
    </row>
    <row r="24" spans="1:10" ht="21" customHeight="1" x14ac:dyDescent="0.3">
      <c r="A24" s="211">
        <f>'10 Rent Schedule'!A23</f>
        <v>0</v>
      </c>
      <c r="B24" s="211">
        <f>'10 Rent Schedule'!B23</f>
        <v>0</v>
      </c>
      <c r="C24" s="211">
        <f>'10 Rent Schedule'!D23</f>
        <v>0</v>
      </c>
      <c r="D24" s="177">
        <v>0</v>
      </c>
      <c r="E24" s="136">
        <f t="shared" si="0"/>
        <v>0</v>
      </c>
      <c r="F24" s="131">
        <f t="shared" si="1"/>
        <v>0</v>
      </c>
      <c r="G24" s="131" t="e">
        <f>C24*'11 Operating Budget'!$B$82</f>
        <v>#DIV/0!</v>
      </c>
      <c r="H24" s="131">
        <f t="shared" si="2"/>
        <v>0</v>
      </c>
      <c r="I24" s="131" t="e">
        <f>C24*'11 Operating Budget'!$Q$82</f>
        <v>#DIV/0!</v>
      </c>
      <c r="J24" s="295"/>
    </row>
    <row r="25" spans="1:10" ht="21" customHeight="1" x14ac:dyDescent="0.3">
      <c r="A25" s="211">
        <f>'10 Rent Schedule'!A24</f>
        <v>5</v>
      </c>
      <c r="B25" s="211">
        <f>'10 Rent Schedule'!B24</f>
        <v>0</v>
      </c>
      <c r="C25" s="211">
        <f>'10 Rent Schedule'!D24</f>
        <v>0</v>
      </c>
      <c r="D25" s="177">
        <v>0</v>
      </c>
      <c r="E25" s="136">
        <f t="shared" si="0"/>
        <v>0</v>
      </c>
      <c r="F25" s="131">
        <f t="shared" si="1"/>
        <v>0</v>
      </c>
      <c r="G25" s="131" t="e">
        <f>C25*'11 Operating Budget'!$B$82</f>
        <v>#DIV/0!</v>
      </c>
      <c r="H25" s="131">
        <f t="shared" si="2"/>
        <v>0</v>
      </c>
      <c r="I25" s="131" t="e">
        <f>C25*'11 Operating Budget'!$Q$82</f>
        <v>#DIV/0!</v>
      </c>
      <c r="J25" s="295"/>
    </row>
    <row r="26" spans="1:10" ht="21" customHeight="1" x14ac:dyDescent="0.3">
      <c r="A26" s="211">
        <f>'10 Rent Schedule'!A25</f>
        <v>0</v>
      </c>
      <c r="B26" s="211">
        <f>'10 Rent Schedule'!B25</f>
        <v>0</v>
      </c>
      <c r="C26" s="211">
        <f>'10 Rent Schedule'!D25</f>
        <v>0</v>
      </c>
      <c r="D26" s="177">
        <v>0</v>
      </c>
      <c r="E26" s="136">
        <f t="shared" si="0"/>
        <v>0</v>
      </c>
      <c r="F26" s="131">
        <f t="shared" si="1"/>
        <v>0</v>
      </c>
      <c r="G26" s="131" t="e">
        <f>C26*'11 Operating Budget'!$B$82</f>
        <v>#DIV/0!</v>
      </c>
      <c r="H26" s="131">
        <f t="shared" si="2"/>
        <v>0</v>
      </c>
      <c r="I26" s="131" t="e">
        <f>C26*'11 Operating Budget'!$Q$82</f>
        <v>#DIV/0!</v>
      </c>
      <c r="J26" s="295"/>
    </row>
    <row r="27" spans="1:10" ht="21" customHeight="1" x14ac:dyDescent="0.3">
      <c r="A27" s="211">
        <f>'10 Rent Schedule'!A26</f>
        <v>0</v>
      </c>
      <c r="B27" s="211">
        <f>'10 Rent Schedule'!B26</f>
        <v>0</v>
      </c>
      <c r="C27" s="211">
        <f>'10 Rent Schedule'!D26</f>
        <v>0</v>
      </c>
      <c r="D27" s="177">
        <v>0</v>
      </c>
      <c r="E27" s="136">
        <f t="shared" si="0"/>
        <v>0</v>
      </c>
      <c r="F27" s="131">
        <f t="shared" si="1"/>
        <v>0</v>
      </c>
      <c r="G27" s="131" t="e">
        <f>C27*'11 Operating Budget'!$B$82</f>
        <v>#DIV/0!</v>
      </c>
      <c r="H27" s="131">
        <f t="shared" si="2"/>
        <v>0</v>
      </c>
      <c r="I27" s="131" t="e">
        <f>C27*'11 Operating Budget'!$Q$82</f>
        <v>#DIV/0!</v>
      </c>
      <c r="J27" s="295"/>
    </row>
    <row r="28" spans="1:10" ht="21" customHeight="1" x14ac:dyDescent="0.3">
      <c r="A28" s="211">
        <f>'10 Rent Schedule'!A27</f>
        <v>0</v>
      </c>
      <c r="B28" s="211">
        <f>'10 Rent Schedule'!B27</f>
        <v>0</v>
      </c>
      <c r="C28" s="211">
        <f>'10 Rent Schedule'!D27</f>
        <v>0</v>
      </c>
      <c r="D28" s="177">
        <v>0</v>
      </c>
      <c r="E28" s="136">
        <f t="shared" si="0"/>
        <v>0</v>
      </c>
      <c r="F28" s="131">
        <f t="shared" si="1"/>
        <v>0</v>
      </c>
      <c r="G28" s="131" t="e">
        <f>C28*'11 Operating Budget'!$B$82</f>
        <v>#DIV/0!</v>
      </c>
      <c r="H28" s="131">
        <f t="shared" si="2"/>
        <v>0</v>
      </c>
      <c r="I28" s="131" t="e">
        <f>C28*'11 Operating Budget'!$Q$82</f>
        <v>#DIV/0!</v>
      </c>
      <c r="J28" s="295"/>
    </row>
    <row r="29" spans="1:10" ht="21" customHeight="1" x14ac:dyDescent="0.3">
      <c r="A29" s="211">
        <f>'10 Rent Schedule'!A28</f>
        <v>0</v>
      </c>
      <c r="B29" s="211">
        <f>'10 Rent Schedule'!B28</f>
        <v>0</v>
      </c>
      <c r="C29" s="211">
        <f>'10 Rent Schedule'!D28</f>
        <v>0</v>
      </c>
      <c r="D29" s="177">
        <v>0</v>
      </c>
      <c r="E29" s="136">
        <f t="shared" si="0"/>
        <v>0</v>
      </c>
      <c r="F29" s="131">
        <f t="shared" si="1"/>
        <v>0</v>
      </c>
      <c r="G29" s="131" t="e">
        <f>C29*'11 Operating Budget'!$B$82</f>
        <v>#DIV/0!</v>
      </c>
      <c r="H29" s="131">
        <f t="shared" si="2"/>
        <v>0</v>
      </c>
      <c r="I29" s="131" t="e">
        <f>C29*'11 Operating Budget'!$Q$82</f>
        <v>#DIV/0!</v>
      </c>
      <c r="J29" s="295"/>
    </row>
    <row r="30" spans="1:10" ht="21" customHeight="1" x14ac:dyDescent="0.3">
      <c r="A30" s="211">
        <f>'10 Rent Schedule'!A29</f>
        <v>0</v>
      </c>
      <c r="B30" s="211">
        <f>'10 Rent Schedule'!B29</f>
        <v>0</v>
      </c>
      <c r="C30" s="211">
        <f>'10 Rent Schedule'!D29</f>
        <v>0</v>
      </c>
      <c r="D30" s="177">
        <v>0</v>
      </c>
      <c r="E30" s="136">
        <f t="shared" si="0"/>
        <v>0</v>
      </c>
      <c r="F30" s="131">
        <f t="shared" si="1"/>
        <v>0</v>
      </c>
      <c r="G30" s="131" t="e">
        <f>C30*'11 Operating Budget'!$B$82</f>
        <v>#DIV/0!</v>
      </c>
      <c r="H30" s="131">
        <f t="shared" si="2"/>
        <v>0</v>
      </c>
      <c r="I30" s="131" t="e">
        <f>C30*'11 Operating Budget'!$Q$82</f>
        <v>#DIV/0!</v>
      </c>
      <c r="J30" s="295"/>
    </row>
    <row r="31" spans="1:10" ht="21" customHeight="1" x14ac:dyDescent="0.3">
      <c r="A31" s="211">
        <f>'10 Rent Schedule'!A30</f>
        <v>0</v>
      </c>
      <c r="B31" s="211">
        <f>'10 Rent Schedule'!B30</f>
        <v>0</v>
      </c>
      <c r="C31" s="211">
        <f>SUM(C12:C30)</f>
        <v>0</v>
      </c>
      <c r="D31" s="177">
        <v>0</v>
      </c>
      <c r="E31" s="136">
        <f t="shared" si="0"/>
        <v>0</v>
      </c>
      <c r="F31" s="131">
        <f>SUM(F12:F30)</f>
        <v>0</v>
      </c>
      <c r="G31" s="131" t="e">
        <f>SUM(G12:G30)</f>
        <v>#DIV/0!</v>
      </c>
      <c r="H31" s="131">
        <f t="shared" ref="H31:I31" si="3">SUM(H12:H30)</f>
        <v>0</v>
      </c>
      <c r="I31" s="131" t="e">
        <f t="shared" si="3"/>
        <v>#DIV/0!</v>
      </c>
      <c r="J31" s="294" t="e">
        <f>-(F31-G31+(H31*14)-(I31*14))</f>
        <v>#DIV/0!</v>
      </c>
    </row>
    <row r="32" spans="1:10" x14ac:dyDescent="0.3">
      <c r="D32" s="71"/>
      <c r="E32" s="71"/>
      <c r="F32" s="71"/>
      <c r="G32" s="71"/>
      <c r="H32" s="71"/>
      <c r="I32" s="71"/>
      <c r="J32" s="212"/>
    </row>
    <row r="34" spans="1:11" ht="20.399999999999999" customHeight="1" x14ac:dyDescent="0.3">
      <c r="A34" s="58"/>
      <c r="B34" s="123"/>
      <c r="C34" s="123"/>
      <c r="D34" s="43"/>
      <c r="E34" s="43"/>
      <c r="F34" s="43"/>
      <c r="G34" s="43"/>
      <c r="H34" s="43"/>
      <c r="I34" s="43"/>
      <c r="J34" s="134" t="e">
        <f>SUM(J12:J31)</f>
        <v>#DIV/0!</v>
      </c>
      <c r="K34" s="15" t="s">
        <v>545</v>
      </c>
    </row>
    <row r="35" spans="1:11" x14ac:dyDescent="0.3">
      <c r="A35" s="123"/>
      <c r="B35" s="123"/>
      <c r="C35" s="123"/>
      <c r="D35" s="43"/>
      <c r="E35" s="43"/>
      <c r="F35" s="43"/>
      <c r="G35" s="43"/>
      <c r="H35" s="43"/>
      <c r="I35" s="43"/>
    </row>
    <row r="36" spans="1:11" x14ac:dyDescent="0.3">
      <c r="A36" s="298"/>
      <c r="B36" s="298"/>
      <c r="C36" s="298"/>
      <c r="D36" s="43"/>
      <c r="E36" s="43"/>
      <c r="F36" s="43"/>
      <c r="G36" s="43"/>
      <c r="H36" s="43"/>
      <c r="I36" s="43"/>
    </row>
  </sheetData>
  <sheetProtection algorithmName="SHA-512" hashValue="VKJQdgnknBDN/+ZIpq9AExH8IgDAFmqWLBfsLm5QZmxAMLiuyMLwYpVkBwMaModX4DturyWqv+5hQjrpE46Rqw==" saltValue="4s9CuhTvd6g1HcECs0Wp9A==" spinCount="100000" sheet="1" selectLockedCells="1"/>
  <mergeCells count="5">
    <mergeCell ref="A1:B1"/>
    <mergeCell ref="B3:C3"/>
    <mergeCell ref="A7:C7"/>
    <mergeCell ref="A36:C36"/>
    <mergeCell ref="B4:C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0"/>
  <sheetViews>
    <sheetView zoomScale="99" zoomScaleNormal="99" workbookViewId="0">
      <selection activeCell="B5" sqref="B5"/>
    </sheetView>
  </sheetViews>
  <sheetFormatPr defaultRowHeight="14.4" x14ac:dyDescent="0.3"/>
  <cols>
    <col min="1" max="1" width="55.6640625" style="15" customWidth="1"/>
    <col min="2" max="2" width="21" style="15" customWidth="1"/>
    <col min="3" max="3" width="23.5546875" style="15" customWidth="1"/>
    <col min="4" max="4" width="19.6640625" style="15" customWidth="1"/>
    <col min="5" max="5" width="8.88671875" style="15"/>
    <col min="6" max="6" width="0" style="15" hidden="1" customWidth="1"/>
    <col min="7" max="7" width="8.88671875" style="15"/>
    <col min="8" max="8" width="0" style="15" hidden="1" customWidth="1"/>
    <col min="9" max="72" width="8.88671875" style="15"/>
  </cols>
  <sheetData>
    <row r="1" spans="1:72" ht="50.4" customHeight="1" x14ac:dyDescent="0.3">
      <c r="A1" s="220" t="s">
        <v>303</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1:72" ht="22.8" customHeight="1" x14ac:dyDescent="0.3">
      <c r="A2" s="220"/>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row>
    <row r="3" spans="1:72" ht="22.8" customHeight="1" x14ac:dyDescent="0.3">
      <c r="A3" s="229" t="s">
        <v>0</v>
      </c>
      <c r="B3" s="230">
        <f>'1 Cover page'!C7</f>
        <v>0</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row>
    <row r="4" spans="1:72" ht="22.8" customHeight="1" x14ac:dyDescent="0.3">
      <c r="A4" s="229"/>
      <c r="B4" s="222"/>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row>
    <row r="5" spans="1:72" ht="22.8" customHeight="1" x14ac:dyDescent="0.3">
      <c r="A5" s="229" t="s">
        <v>284</v>
      </c>
      <c r="B5" s="231"/>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x14ac:dyDescent="0.3">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row>
    <row r="7" spans="1:72" ht="15.6" x14ac:dyDescent="0.3">
      <c r="A7" s="232" t="s">
        <v>259</v>
      </c>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row>
    <row r="8" spans="1:72" x14ac:dyDescent="0.3">
      <c r="A8" s="233" t="s">
        <v>13</v>
      </c>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row>
    <row r="9" spans="1:72" ht="61.2" customHeight="1" x14ac:dyDescent="0.3">
      <c r="A9" s="214"/>
      <c r="B9" s="234" t="s">
        <v>571</v>
      </c>
      <c r="C9" s="235" t="s">
        <v>572</v>
      </c>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row>
    <row r="10" spans="1:72" ht="28.8" x14ac:dyDescent="0.3">
      <c r="A10" s="216" t="s">
        <v>285</v>
      </c>
      <c r="B10" s="236"/>
      <c r="C10" s="214"/>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row>
    <row r="11" spans="1:72" ht="19.8" customHeight="1" x14ac:dyDescent="0.3">
      <c r="A11" s="217" t="s">
        <v>269</v>
      </c>
      <c r="B11" s="237"/>
      <c r="C11" s="237"/>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row>
    <row r="12" spans="1:72" ht="19.8" customHeight="1" x14ac:dyDescent="0.3">
      <c r="A12" s="200" t="s">
        <v>238</v>
      </c>
      <c r="B12" s="177">
        <v>0</v>
      </c>
      <c r="C12" s="177">
        <v>0</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row>
    <row r="13" spans="1:72" ht="19.8" customHeight="1" x14ac:dyDescent="0.3">
      <c r="A13" s="200" t="s">
        <v>238</v>
      </c>
      <c r="B13" s="177">
        <v>0</v>
      </c>
      <c r="C13" s="177">
        <v>0</v>
      </c>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row>
    <row r="14" spans="1:72" ht="19.8" customHeight="1" x14ac:dyDescent="0.3">
      <c r="A14" s="200" t="s">
        <v>238</v>
      </c>
      <c r="B14" s="177">
        <v>0</v>
      </c>
      <c r="C14" s="177">
        <v>0</v>
      </c>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row>
    <row r="15" spans="1:72" ht="19.8" customHeight="1" x14ac:dyDescent="0.3">
      <c r="A15" s="200" t="s">
        <v>238</v>
      </c>
      <c r="B15" s="177">
        <v>0</v>
      </c>
      <c r="C15" s="177">
        <v>0</v>
      </c>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row>
    <row r="16" spans="1:72" ht="19.8" customHeight="1" x14ac:dyDescent="0.3">
      <c r="A16" s="217" t="s">
        <v>270</v>
      </c>
      <c r="B16" s="177">
        <v>0</v>
      </c>
      <c r="C16" s="177">
        <v>0</v>
      </c>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row>
    <row r="17" spans="1:72" ht="21.6" customHeight="1" x14ac:dyDescent="0.3">
      <c r="A17" s="238" t="s">
        <v>271</v>
      </c>
      <c r="B17" s="177">
        <v>0</v>
      </c>
      <c r="C17" s="177">
        <v>0</v>
      </c>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row>
    <row r="18" spans="1:72" ht="21.6" customHeight="1" x14ac:dyDescent="0.3">
      <c r="A18" s="216" t="s">
        <v>573</v>
      </c>
      <c r="B18" s="239"/>
      <c r="C18" s="239"/>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row>
    <row r="19" spans="1:72" ht="18.600000000000001" customHeight="1" x14ac:dyDescent="0.3">
      <c r="A19" s="238" t="s">
        <v>262</v>
      </c>
      <c r="B19" s="177">
        <v>0</v>
      </c>
      <c r="C19" s="177">
        <v>0</v>
      </c>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row>
    <row r="20" spans="1:72" ht="18.600000000000001" customHeight="1" x14ac:dyDescent="0.3">
      <c r="A20" s="238" t="s">
        <v>105</v>
      </c>
      <c r="B20" s="177">
        <v>0</v>
      </c>
      <c r="C20" s="177">
        <v>0</v>
      </c>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row>
    <row r="21" spans="1:72" ht="18.600000000000001" customHeight="1" x14ac:dyDescent="0.3">
      <c r="A21" s="238" t="s">
        <v>263</v>
      </c>
      <c r="B21" s="177">
        <v>0</v>
      </c>
      <c r="C21" s="177">
        <v>0</v>
      </c>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row>
    <row r="22" spans="1:72" ht="18.600000000000001" customHeight="1" x14ac:dyDescent="0.3">
      <c r="A22" s="238" t="s">
        <v>264</v>
      </c>
      <c r="B22" s="177">
        <v>0</v>
      </c>
      <c r="C22" s="177">
        <v>0</v>
      </c>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row>
    <row r="23" spans="1:72" ht="18.600000000000001" customHeight="1" x14ac:dyDescent="0.3">
      <c r="A23" s="238" t="s">
        <v>265</v>
      </c>
      <c r="B23" s="177">
        <v>0</v>
      </c>
      <c r="C23" s="177">
        <v>0</v>
      </c>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row>
    <row r="24" spans="1:72" ht="18.600000000000001" customHeight="1" x14ac:dyDescent="0.3">
      <c r="A24" s="238" t="s">
        <v>266</v>
      </c>
      <c r="B24" s="177">
        <v>0</v>
      </c>
      <c r="C24" s="177">
        <v>0</v>
      </c>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row>
    <row r="25" spans="1:72" ht="18.600000000000001" customHeight="1" x14ac:dyDescent="0.3">
      <c r="A25" s="238" t="s">
        <v>267</v>
      </c>
      <c r="B25" s="177">
        <v>0</v>
      </c>
      <c r="C25" s="177">
        <v>0</v>
      </c>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row>
    <row r="26" spans="1:72" ht="18.600000000000001" customHeight="1" x14ac:dyDescent="0.3">
      <c r="A26" s="238" t="s">
        <v>268</v>
      </c>
      <c r="B26" s="177">
        <v>0</v>
      </c>
      <c r="C26" s="177">
        <v>0</v>
      </c>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row>
    <row r="27" spans="1:72" ht="18.600000000000001" customHeight="1" x14ac:dyDescent="0.3">
      <c r="A27" s="137" t="s">
        <v>120</v>
      </c>
      <c r="B27" s="177">
        <v>0</v>
      </c>
      <c r="C27" s="177">
        <v>0</v>
      </c>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row>
    <row r="28" spans="1:72" ht="18.600000000000001" customHeight="1" x14ac:dyDescent="0.3">
      <c r="A28" s="137" t="s">
        <v>120</v>
      </c>
      <c r="B28" s="177">
        <v>0</v>
      </c>
      <c r="C28" s="177">
        <v>0</v>
      </c>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row>
    <row r="29" spans="1:72" ht="18.600000000000001" customHeight="1" x14ac:dyDescent="0.3">
      <c r="A29" s="137" t="s">
        <v>120</v>
      </c>
      <c r="B29" s="177">
        <v>0</v>
      </c>
      <c r="C29" s="177">
        <v>0</v>
      </c>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row>
    <row r="30" spans="1:72" ht="18.600000000000001" customHeight="1" x14ac:dyDescent="0.3">
      <c r="A30" s="138" t="s">
        <v>120</v>
      </c>
      <c r="B30" s="177">
        <v>0</v>
      </c>
      <c r="C30" s="177">
        <v>0</v>
      </c>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row>
    <row r="31" spans="1:72" ht="20.399999999999999" customHeight="1" x14ac:dyDescent="0.3">
      <c r="A31" s="240" t="s">
        <v>272</v>
      </c>
      <c r="B31" s="241">
        <f>SUM(B10:B30)</f>
        <v>0</v>
      </c>
      <c r="C31" s="241">
        <f>SUM(C10:C30)</f>
        <v>0</v>
      </c>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row>
    <row r="32" spans="1:72"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row>
    <row r="33" spans="1:72" ht="18.600000000000001" customHeight="1" x14ac:dyDescent="0.3">
      <c r="A33" s="242" t="s">
        <v>273</v>
      </c>
      <c r="B33" s="243"/>
      <c r="C33" s="243">
        <f>B31*0.5</f>
        <v>0</v>
      </c>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row>
    <row r="34" spans="1:72" ht="18.600000000000001" customHeight="1" x14ac:dyDescent="0.3">
      <c r="A34" s="244" t="s">
        <v>274</v>
      </c>
      <c r="B34" s="243"/>
      <c r="C34" s="243">
        <f>IF(C33&lt;50000,C33,50000)</f>
        <v>0</v>
      </c>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row>
    <row r="35" spans="1:72" ht="18.600000000000001" customHeight="1" x14ac:dyDescent="0.3">
      <c r="A35" s="244" t="s">
        <v>275</v>
      </c>
      <c r="B35" s="243"/>
      <c r="C35" s="243">
        <f>C34*5</f>
        <v>0</v>
      </c>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row>
    <row r="36" spans="1:72"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row>
    <row r="37" spans="1:72"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row>
    <row r="38" spans="1:72" ht="15.6" x14ac:dyDescent="0.3">
      <c r="A38" s="232" t="s">
        <v>276</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row>
    <row r="39" spans="1:72" x14ac:dyDescent="0.3">
      <c r="A39" s="233" t="s">
        <v>13</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row>
    <row r="40" spans="1:72" ht="36.6" customHeight="1" x14ac:dyDescent="0.3">
      <c r="A40" s="214"/>
      <c r="B40" s="235" t="s">
        <v>574</v>
      </c>
      <c r="C40" s="235" t="s">
        <v>574</v>
      </c>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row>
    <row r="41" spans="1:72" ht="37.200000000000003" customHeight="1" x14ac:dyDescent="0.3">
      <c r="A41" s="216" t="s">
        <v>278</v>
      </c>
      <c r="B41" s="236"/>
      <c r="C41" s="236"/>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row>
    <row r="42" spans="1:72" ht="19.8" customHeight="1" x14ac:dyDescent="0.3">
      <c r="A42" s="217" t="s">
        <v>269</v>
      </c>
      <c r="B42" s="237"/>
      <c r="C42" s="237"/>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row>
    <row r="43" spans="1:72" ht="19.8" customHeight="1" x14ac:dyDescent="0.3">
      <c r="A43" s="200" t="s">
        <v>238</v>
      </c>
      <c r="B43" s="177">
        <v>0</v>
      </c>
      <c r="C43" s="177">
        <v>0</v>
      </c>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row>
    <row r="44" spans="1:72" ht="19.8" customHeight="1" x14ac:dyDescent="0.3">
      <c r="A44" s="200" t="s">
        <v>238</v>
      </c>
      <c r="B44" s="177">
        <v>0</v>
      </c>
      <c r="C44" s="177">
        <v>0</v>
      </c>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row>
    <row r="45" spans="1:72" ht="19.8" customHeight="1" x14ac:dyDescent="0.3">
      <c r="A45" s="200" t="s">
        <v>238</v>
      </c>
      <c r="B45" s="177">
        <v>0</v>
      </c>
      <c r="C45" s="177">
        <v>0</v>
      </c>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row>
    <row r="46" spans="1:72" ht="19.8" customHeight="1" x14ac:dyDescent="0.3">
      <c r="A46" s="200" t="s">
        <v>238</v>
      </c>
      <c r="B46" s="177">
        <v>0</v>
      </c>
      <c r="C46" s="177">
        <v>0</v>
      </c>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row>
    <row r="47" spans="1:72" ht="19.8" customHeight="1" x14ac:dyDescent="0.3">
      <c r="A47" s="217" t="s">
        <v>277</v>
      </c>
      <c r="B47" s="177">
        <v>0</v>
      </c>
      <c r="C47" s="177">
        <v>0</v>
      </c>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row>
    <row r="48" spans="1:72" ht="19.8" customHeight="1" x14ac:dyDescent="0.3">
      <c r="A48" s="217" t="s">
        <v>279</v>
      </c>
      <c r="B48" s="177">
        <v>0</v>
      </c>
      <c r="C48" s="177">
        <v>0</v>
      </c>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row>
    <row r="49" spans="1:72" ht="19.8" customHeight="1" x14ac:dyDescent="0.3">
      <c r="A49" s="217" t="s">
        <v>280</v>
      </c>
      <c r="B49" s="177">
        <v>0</v>
      </c>
      <c r="C49" s="177">
        <v>0</v>
      </c>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row>
    <row r="50" spans="1:72" ht="21.6" customHeight="1" x14ac:dyDescent="0.3">
      <c r="A50" s="238" t="s">
        <v>281</v>
      </c>
      <c r="B50" s="177">
        <v>0</v>
      </c>
      <c r="C50" s="177">
        <v>0</v>
      </c>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row>
    <row r="51" spans="1:72" ht="20.399999999999999" customHeight="1" x14ac:dyDescent="0.3">
      <c r="A51" s="240" t="s">
        <v>282</v>
      </c>
      <c r="B51" s="241">
        <f>SUM(B41:B50)</f>
        <v>0</v>
      </c>
      <c r="C51" s="241">
        <f>SUM(C41:C50)</f>
        <v>0</v>
      </c>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row>
    <row r="52" spans="1:72" x14ac:dyDescent="0.3">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row>
    <row r="53" spans="1:72" ht="18.600000000000001" customHeight="1" x14ac:dyDescent="0.3">
      <c r="A53" s="244" t="s">
        <v>283</v>
      </c>
      <c r="B53" s="243"/>
      <c r="C53" s="243">
        <v>50000</v>
      </c>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row>
    <row r="54" spans="1:72" ht="18.600000000000001" customHeight="1" x14ac:dyDescent="0.3">
      <c r="A54" s="244" t="s">
        <v>575</v>
      </c>
      <c r="B54" s="243"/>
      <c r="C54" s="243">
        <f>C53*4</f>
        <v>200000</v>
      </c>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row>
    <row r="55" spans="1:72" x14ac:dyDescent="0.3">
      <c r="A55"/>
      <c r="B55" s="243"/>
      <c r="C55" s="243"/>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row>
    <row r="56" spans="1:72" ht="19.2" customHeight="1" x14ac:dyDescent="0.3">
      <c r="A56" s="244" t="s">
        <v>576</v>
      </c>
      <c r="B56" s="243"/>
      <c r="C56" s="243">
        <v>75000</v>
      </c>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row>
    <row r="57" spans="1:72" ht="19.2" customHeight="1" x14ac:dyDescent="0.3">
      <c r="A57" s="244" t="s">
        <v>577</v>
      </c>
      <c r="B57" s="243"/>
      <c r="C57" s="243">
        <f>C34</f>
        <v>0</v>
      </c>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row>
    <row r="58" spans="1:72" ht="19.2" customHeight="1" x14ac:dyDescent="0.3">
      <c r="A58" s="244" t="s">
        <v>578</v>
      </c>
      <c r="B58" s="243"/>
      <c r="C58" s="243">
        <f>C56-C57</f>
        <v>75000</v>
      </c>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row>
    <row r="59" spans="1:72" ht="19.2" customHeight="1" x14ac:dyDescent="0.3">
      <c r="A59" s="244" t="s">
        <v>575</v>
      </c>
      <c r="B59" s="243"/>
      <c r="C59" s="243">
        <f>C58*4</f>
        <v>300000</v>
      </c>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row>
    <row r="60" spans="1:72" ht="19.2" customHeight="1" x14ac:dyDescent="0.3">
      <c r="A60" s="244"/>
      <c r="B60" s="243"/>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row>
    <row r="61" spans="1:72" x14ac:dyDescent="0.3">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row>
    <row r="62" spans="1:72" x14ac:dyDescent="0.3">
      <c r="A62" s="213" t="s">
        <v>547</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row>
    <row r="63" spans="1:72" ht="22.8" customHeight="1" x14ac:dyDescent="0.3">
      <c r="A63" s="214" t="s">
        <v>3</v>
      </c>
      <c r="B63" s="172"/>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row>
    <row r="64" spans="1:72" ht="22.8" customHeight="1" x14ac:dyDescent="0.3">
      <c r="A64" s="214" t="s">
        <v>548</v>
      </c>
      <c r="B64" s="172"/>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row>
    <row r="65" spans="1:72" ht="22.8" customHeight="1" x14ac:dyDescent="0.3">
      <c r="A65" s="214" t="s">
        <v>549</v>
      </c>
      <c r="B65" s="172"/>
      <c r="C65"/>
      <c r="D65"/>
      <c r="E65"/>
      <c r="F65" t="s">
        <v>118</v>
      </c>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row>
    <row r="66" spans="1:72" ht="22.8" customHeight="1" x14ac:dyDescent="0.3">
      <c r="A66" s="214" t="s">
        <v>35</v>
      </c>
      <c r="B66" s="172"/>
      <c r="C66"/>
      <c r="D66"/>
      <c r="E66"/>
      <c r="F66" t="s">
        <v>119</v>
      </c>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row>
    <row r="67" spans="1:72" ht="33.6" customHeight="1" x14ac:dyDescent="0.3">
      <c r="A67" s="215" t="s">
        <v>550</v>
      </c>
      <c r="B67" s="172"/>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row>
    <row r="68" spans="1:72" ht="22.8" customHeight="1" x14ac:dyDescent="0.3">
      <c r="A68" s="214" t="s">
        <v>551</v>
      </c>
      <c r="B68" s="172"/>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row>
    <row r="69" spans="1:72" ht="33.6" customHeight="1" x14ac:dyDescent="0.3">
      <c r="A69" s="215" t="s">
        <v>552</v>
      </c>
      <c r="B69" s="172"/>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row>
    <row r="70" spans="1:72" x14ac:dyDescent="0.3">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row>
    <row r="71" spans="1:72" x14ac:dyDescent="0.3">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row>
    <row r="72" spans="1:72" x14ac:dyDescent="0.3">
      <c r="A72" s="213" t="s">
        <v>553</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row>
    <row r="73" spans="1:72" ht="22.8" customHeight="1" x14ac:dyDescent="0.3">
      <c r="A73" s="214" t="s">
        <v>3</v>
      </c>
      <c r="B73" s="172"/>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row>
    <row r="74" spans="1:72" ht="22.8" customHeight="1" x14ac:dyDescent="0.3">
      <c r="A74" s="214" t="s">
        <v>548</v>
      </c>
      <c r="B74" s="172"/>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row>
    <row r="75" spans="1:72" ht="22.8" customHeight="1" x14ac:dyDescent="0.3">
      <c r="A75" s="214" t="s">
        <v>549</v>
      </c>
      <c r="B75" s="172"/>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row>
    <row r="76" spans="1:72" ht="22.8" customHeight="1" x14ac:dyDescent="0.3">
      <c r="A76" s="214" t="s">
        <v>35</v>
      </c>
      <c r="B76" s="172"/>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row>
    <row r="77" spans="1:72" ht="31.2" customHeight="1" x14ac:dyDescent="0.3">
      <c r="A77" s="215" t="s">
        <v>550</v>
      </c>
      <c r="B77" s="172"/>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row>
    <row r="78" spans="1:72" ht="22.8" customHeight="1" x14ac:dyDescent="0.3">
      <c r="A78" s="214" t="s">
        <v>551</v>
      </c>
      <c r="B78" s="172"/>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row>
    <row r="79" spans="1:72" ht="32.4" customHeight="1" x14ac:dyDescent="0.3">
      <c r="A79" s="215" t="s">
        <v>552</v>
      </c>
      <c r="B79" s="172"/>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row>
    <row r="80" spans="1:72"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row>
    <row r="81" spans="1:72"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row>
    <row r="82" spans="1:72" x14ac:dyDescent="0.3">
      <c r="A82" s="213" t="s">
        <v>554</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row>
    <row r="83" spans="1:72" ht="22.8" customHeight="1" x14ac:dyDescent="0.3">
      <c r="A83" s="214" t="s">
        <v>3</v>
      </c>
      <c r="B83" s="172"/>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row>
    <row r="84" spans="1:72" ht="22.8" customHeight="1" x14ac:dyDescent="0.3">
      <c r="A84" s="214" t="s">
        <v>548</v>
      </c>
      <c r="B84" s="172"/>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row>
    <row r="85" spans="1:72" ht="22.8" customHeight="1" x14ac:dyDescent="0.3">
      <c r="A85" s="214" t="s">
        <v>549</v>
      </c>
      <c r="B85" s="172"/>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row>
    <row r="86" spans="1:72" ht="22.8" customHeight="1" x14ac:dyDescent="0.3">
      <c r="A86" s="214" t="s">
        <v>35</v>
      </c>
      <c r="B86" s="172"/>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row>
    <row r="87" spans="1:72" ht="31.2" customHeight="1" x14ac:dyDescent="0.3">
      <c r="A87" s="215" t="s">
        <v>550</v>
      </c>
      <c r="B87" s="172"/>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row>
    <row r="88" spans="1:72" ht="22.8" customHeight="1" x14ac:dyDescent="0.3">
      <c r="A88" s="214" t="s">
        <v>551</v>
      </c>
      <c r="B88" s="172"/>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row>
    <row r="89" spans="1:72" ht="32.4" customHeight="1" x14ac:dyDescent="0.3">
      <c r="A89" s="215" t="s">
        <v>552</v>
      </c>
      <c r="B89" s="172"/>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row>
    <row r="90" spans="1:72"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row>
  </sheetData>
  <sheetProtection algorithmName="SHA-512" hashValue="bJt74goix5qN1r7QWRloy9IKrHBzWivFXkti2OC+AevaqoxNoAPxdLyDIQ071AVHgLAqtCzJROORMAMftVJ79A==" saltValue="mYoiOw5Y8KZ8YrBMYIFyEw==" spinCount="100000" sheet="1" objects="1" scenarios="1" selectLockedCells="1"/>
  <dataValidations count="1">
    <dataValidation type="list" allowBlank="1" showInputMessage="1" showErrorMessage="1" sqref="B67:B68 B87:B88 B77:B78">
      <formula1>$F$65:$F$66</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79"/>
  <sheetViews>
    <sheetView tabSelected="1" zoomScale="99" zoomScaleNormal="99" workbookViewId="0">
      <selection activeCell="B6" sqref="B6"/>
    </sheetView>
  </sheetViews>
  <sheetFormatPr defaultRowHeight="14.4" x14ac:dyDescent="0.3"/>
  <cols>
    <col min="1" max="1" width="53.77734375" style="15" customWidth="1"/>
    <col min="2" max="2" width="19.5546875" style="15" customWidth="1"/>
    <col min="3" max="3" width="15.77734375" style="15" customWidth="1"/>
    <col min="4" max="4" width="16.88671875" style="15" customWidth="1"/>
    <col min="5" max="6" width="27.33203125" style="15" customWidth="1"/>
    <col min="7" max="7" width="21.44140625" style="15" customWidth="1"/>
    <col min="8" max="8" width="8.88671875" style="15" hidden="1" customWidth="1"/>
    <col min="9" max="81" width="8.88671875" style="15"/>
  </cols>
  <sheetData>
    <row r="1" spans="1:261" ht="50.4" customHeight="1" x14ac:dyDescent="0.3">
      <c r="A1" s="220" t="s">
        <v>303</v>
      </c>
      <c r="B1" s="245" t="s">
        <v>235</v>
      </c>
      <c r="C1" s="245"/>
      <c r="D1" s="245"/>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row>
    <row r="2" spans="1:261" ht="38.4" customHeight="1" x14ac:dyDescent="0.3">
      <c r="A2" s="220"/>
      <c r="B2" s="353" t="s">
        <v>153</v>
      </c>
      <c r="C2" s="353"/>
      <c r="D2" s="245"/>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261" ht="38.4" customHeight="1" x14ac:dyDescent="0.3">
      <c r="A3" s="220"/>
      <c r="B3" s="246"/>
      <c r="C3" s="246"/>
      <c r="D3" s="245"/>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261" ht="22.8" customHeight="1" x14ac:dyDescent="0.3">
      <c r="A4" s="229" t="s">
        <v>0</v>
      </c>
      <c r="B4" s="331">
        <f>'1 Cover page'!C7</f>
        <v>0</v>
      </c>
      <c r="C4" s="331"/>
      <c r="D4" s="331"/>
      <c r="E4" s="222"/>
      <c r="F4" s="222"/>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row>
    <row r="5" spans="1:261" s="117" customFormat="1" ht="22.8" customHeight="1" x14ac:dyDescent="0.3">
      <c r="A5" s="229"/>
      <c r="B5" s="247"/>
      <c r="C5" s="247"/>
      <c r="D5" s="247"/>
      <c r="E5" s="222"/>
      <c r="F5" s="222"/>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row>
    <row r="6" spans="1:261" s="117" customFormat="1" ht="35.4" customHeight="1" x14ac:dyDescent="0.3">
      <c r="A6" s="229" t="s">
        <v>542</v>
      </c>
      <c r="B6" s="198"/>
      <c r="C6" s="222" t="s">
        <v>543</v>
      </c>
      <c r="D6"/>
      <c r="E6" s="222"/>
      <c r="F6" s="222"/>
      <c r="G6"/>
      <c r="H6" t="s">
        <v>118</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row>
    <row r="7" spans="1:261" s="117" customFormat="1" ht="18" x14ac:dyDescent="0.3">
      <c r="A7" s="248"/>
      <c r="B7" s="229"/>
      <c r="C7" s="229"/>
      <c r="D7" s="249"/>
      <c r="E7" s="249"/>
      <c r="F7" s="245"/>
      <c r="G7"/>
      <c r="H7" t="s">
        <v>119</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row>
    <row r="8" spans="1:261" ht="18" x14ac:dyDescent="0.3">
      <c r="A8" s="248"/>
      <c r="B8" s="229"/>
      <c r="C8" s="229"/>
      <c r="D8" s="249"/>
      <c r="E8" s="249"/>
      <c r="F8" s="245"/>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row>
    <row r="9" spans="1:261" ht="57.6" x14ac:dyDescent="0.3">
      <c r="A9" s="220" t="s">
        <v>416</v>
      </c>
      <c r="B9" s="250" t="s">
        <v>237</v>
      </c>
      <c r="C9" s="250" t="s">
        <v>417</v>
      </c>
      <c r="D9" s="250" t="s">
        <v>418</v>
      </c>
      <c r="E9" s="250" t="s">
        <v>579</v>
      </c>
      <c r="F9" s="250"/>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row>
    <row r="10" spans="1:261" ht="57.6" x14ac:dyDescent="0.3">
      <c r="A10" s="251" t="s">
        <v>419</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row>
    <row r="11" spans="1:261" ht="22.8" customHeight="1" x14ac:dyDescent="0.3">
      <c r="A11" s="223" t="s">
        <v>420</v>
      </c>
      <c r="B11" s="214" t="s">
        <v>421</v>
      </c>
      <c r="C11" s="172"/>
      <c r="D11" s="214"/>
      <c r="E11" s="214"/>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row>
    <row r="12" spans="1:261" ht="37.200000000000003" customHeight="1" x14ac:dyDescent="0.3">
      <c r="A12" s="252" t="s">
        <v>422</v>
      </c>
      <c r="B12" s="214" t="s">
        <v>421</v>
      </c>
      <c r="C12" s="172"/>
      <c r="D12" s="172">
        <v>0</v>
      </c>
      <c r="E12" s="177">
        <v>0</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row>
    <row r="13" spans="1:261" ht="22.8" customHeight="1" x14ac:dyDescent="0.3">
      <c r="A13" s="223" t="s">
        <v>423</v>
      </c>
      <c r="B13" s="172"/>
      <c r="C13" s="172"/>
      <c r="D13" s="172">
        <v>0</v>
      </c>
      <c r="E13" s="177">
        <v>0</v>
      </c>
      <c r="F13"/>
      <c r="G13"/>
      <c r="H13" t="s">
        <v>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row>
    <row r="14" spans="1:261" ht="22.8" customHeight="1" x14ac:dyDescent="0.3">
      <c r="A14" s="223" t="s">
        <v>424</v>
      </c>
      <c r="B14" s="172"/>
      <c r="C14" s="172"/>
      <c r="D14" s="172">
        <v>0</v>
      </c>
      <c r="E14" s="177">
        <v>0</v>
      </c>
      <c r="F14"/>
      <c r="G14"/>
      <c r="H14" t="s">
        <v>580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row>
    <row r="15" spans="1:261" ht="22.8" customHeight="1" x14ac:dyDescent="0.3">
      <c r="A15" s="223" t="s">
        <v>425</v>
      </c>
      <c r="B15" s="172"/>
      <c r="C15" s="172"/>
      <c r="D15" s="172">
        <v>0</v>
      </c>
      <c r="E15" s="177">
        <v>0</v>
      </c>
      <c r="F15"/>
      <c r="G15"/>
      <c r="H15" t="s">
        <v>581</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row>
    <row r="16" spans="1:261" ht="22.8" customHeight="1" x14ac:dyDescent="0.3">
      <c r="A16" s="223" t="s">
        <v>426</v>
      </c>
      <c r="B16" s="172"/>
      <c r="C16" s="172"/>
      <c r="D16" s="172">
        <v>0</v>
      </c>
      <c r="E16" s="177">
        <v>0</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row>
    <row r="17" spans="1:81" ht="22.8" customHeight="1" x14ac:dyDescent="0.3">
      <c r="A17" s="223" t="s">
        <v>427</v>
      </c>
      <c r="B17" s="172"/>
      <c r="C17" s="172"/>
      <c r="D17" s="172">
        <v>0</v>
      </c>
      <c r="E17" s="177">
        <v>0</v>
      </c>
      <c r="F17"/>
      <c r="G17"/>
      <c r="H17" t="s">
        <v>412</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row>
    <row r="18" spans="1:81" ht="22.8" customHeight="1" x14ac:dyDescent="0.3">
      <c r="A18" s="223" t="s">
        <v>428</v>
      </c>
      <c r="B18" s="172"/>
      <c r="C18" s="172"/>
      <c r="D18" s="172">
        <v>0</v>
      </c>
      <c r="E18" s="177">
        <v>0</v>
      </c>
      <c r="F18"/>
      <c r="G18"/>
      <c r="H18" t="s">
        <v>413</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row>
    <row r="19" spans="1:81" ht="22.8" customHeight="1" x14ac:dyDescent="0.3">
      <c r="A19" s="223" t="s">
        <v>429</v>
      </c>
      <c r="B19" s="172"/>
      <c r="C19" s="172"/>
      <c r="D19" s="172">
        <v>0</v>
      </c>
      <c r="E19" s="177">
        <v>0</v>
      </c>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row>
    <row r="20" spans="1:81" s="253" customFormat="1" ht="22.8" customHeight="1" x14ac:dyDescent="0.3">
      <c r="A20" s="223" t="s">
        <v>430</v>
      </c>
      <c r="B20" s="172"/>
      <c r="C20" s="172"/>
      <c r="D20" s="172">
        <v>0</v>
      </c>
      <c r="E20" s="177">
        <v>0</v>
      </c>
      <c r="F20"/>
      <c r="G20"/>
      <c r="H20"/>
      <c r="I20"/>
      <c r="J20"/>
      <c r="K20"/>
      <c r="L20"/>
      <c r="M20"/>
      <c r="N20"/>
      <c r="O20"/>
      <c r="P20"/>
      <c r="Q20"/>
      <c r="R20"/>
      <c r="S20"/>
      <c r="T20"/>
      <c r="U20"/>
      <c r="V20"/>
      <c r="W20"/>
    </row>
    <row r="21" spans="1:81" ht="22.8" customHeight="1" x14ac:dyDescent="0.3">
      <c r="A21" s="223" t="s">
        <v>431</v>
      </c>
      <c r="B21" s="172"/>
      <c r="C21" s="172"/>
      <c r="D21" s="172">
        <v>0</v>
      </c>
      <c r="E21" s="177">
        <v>0</v>
      </c>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row>
    <row r="22" spans="1:81" ht="22.8" customHeight="1" x14ac:dyDescent="0.3">
      <c r="A22" s="223" t="s">
        <v>432</v>
      </c>
      <c r="B22" s="172"/>
      <c r="C22" s="172"/>
      <c r="D22" s="172">
        <v>0</v>
      </c>
      <c r="E22" s="177">
        <v>0</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row>
    <row r="23" spans="1:81" ht="22.8" customHeight="1" x14ac:dyDescent="0.3">
      <c r="A23" s="223" t="s">
        <v>433</v>
      </c>
      <c r="B23" s="172"/>
      <c r="C23" s="172"/>
      <c r="D23" s="172">
        <v>0</v>
      </c>
      <c r="E23" s="177">
        <v>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row>
    <row r="24" spans="1:81" ht="22.8" customHeight="1" x14ac:dyDescent="0.3">
      <c r="A24" s="223" t="s">
        <v>434</v>
      </c>
      <c r="B24" s="172"/>
      <c r="C24" s="172"/>
      <c r="D24" s="172">
        <v>0</v>
      </c>
      <c r="E24" s="177">
        <v>0</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row>
    <row r="25" spans="1:81" ht="22.8" customHeight="1" x14ac:dyDescent="0.3">
      <c r="A25" s="223" t="s">
        <v>435</v>
      </c>
      <c r="B25" s="172"/>
      <c r="C25" s="172"/>
      <c r="D25" s="172">
        <v>0</v>
      </c>
      <c r="E25" s="177">
        <v>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row>
    <row r="26" spans="1:81" ht="22.8" customHeight="1" x14ac:dyDescent="0.3">
      <c r="A26" s="223" t="s">
        <v>436</v>
      </c>
      <c r="B26" s="172"/>
      <c r="C26" s="172"/>
      <c r="D26" s="172">
        <v>0</v>
      </c>
      <c r="E26" s="177">
        <v>0</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row>
    <row r="27" spans="1:81" s="253" customFormat="1" ht="22.8" customHeight="1" x14ac:dyDescent="0.3">
      <c r="A27" s="223" t="s">
        <v>437</v>
      </c>
      <c r="B27" s="172"/>
      <c r="C27" s="172"/>
      <c r="D27" s="172">
        <v>0</v>
      </c>
      <c r="E27" s="177">
        <v>0</v>
      </c>
      <c r="F27"/>
      <c r="G27"/>
      <c r="H27"/>
      <c r="I27"/>
      <c r="J27"/>
      <c r="K27"/>
      <c r="L27"/>
      <c r="M27"/>
      <c r="N27"/>
      <c r="O27"/>
      <c r="P27"/>
      <c r="Q27"/>
      <c r="R27"/>
      <c r="S27"/>
      <c r="T27"/>
      <c r="U27"/>
      <c r="V27"/>
      <c r="W27"/>
    </row>
    <row r="28" spans="1:81" s="253" customFormat="1" ht="22.8" customHeight="1" x14ac:dyDescent="0.3">
      <c r="A28" s="223" t="s">
        <v>438</v>
      </c>
      <c r="B28" s="172"/>
      <c r="C28" s="172"/>
      <c r="D28" s="172">
        <v>0</v>
      </c>
      <c r="E28" s="177">
        <v>0</v>
      </c>
      <c r="F28"/>
      <c r="G28"/>
      <c r="H28"/>
      <c r="I28"/>
      <c r="J28"/>
      <c r="K28"/>
      <c r="L28"/>
      <c r="M28"/>
      <c r="N28"/>
      <c r="O28"/>
      <c r="P28"/>
      <c r="Q28"/>
      <c r="R28"/>
      <c r="S28"/>
      <c r="T28"/>
      <c r="U28"/>
      <c r="V28"/>
      <c r="W28"/>
    </row>
    <row r="29" spans="1:81" ht="22.8" customHeight="1" x14ac:dyDescent="0.3">
      <c r="A29" s="223" t="s">
        <v>439</v>
      </c>
      <c r="B29" s="172"/>
      <c r="C29" s="172"/>
      <c r="D29" s="172">
        <v>0</v>
      </c>
      <c r="E29" s="177">
        <v>0</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row>
    <row r="30" spans="1:81" ht="22.8" customHeight="1" x14ac:dyDescent="0.3">
      <c r="A30" s="223" t="s">
        <v>440</v>
      </c>
      <c r="B30" s="172"/>
      <c r="C30" s="172"/>
      <c r="D30" s="172">
        <v>0</v>
      </c>
      <c r="E30" s="177">
        <v>0</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row>
    <row r="31" spans="1:81" ht="22.8" customHeight="1" x14ac:dyDescent="0.3">
      <c r="A31" s="223" t="s">
        <v>441</v>
      </c>
      <c r="B31" s="172"/>
      <c r="C31" s="172"/>
      <c r="D31" s="172">
        <v>0</v>
      </c>
      <c r="E31" s="177">
        <v>0</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row>
    <row r="32" spans="1:81" ht="22.8" customHeight="1" x14ac:dyDescent="0.3">
      <c r="A32" s="223" t="s">
        <v>442</v>
      </c>
      <c r="B32" s="172"/>
      <c r="C32" s="172"/>
      <c r="D32" s="172">
        <v>0</v>
      </c>
      <c r="E32" s="177">
        <v>0</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row>
    <row r="33" spans="1:81" ht="22.8" customHeight="1" x14ac:dyDescent="0.3">
      <c r="A33" s="223" t="s">
        <v>443</v>
      </c>
      <c r="B33" s="172"/>
      <c r="C33" s="172"/>
      <c r="D33" s="172">
        <v>0</v>
      </c>
      <c r="E33" s="177">
        <v>0</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row>
    <row r="34" spans="1:81" ht="22.8" customHeight="1" x14ac:dyDescent="0.3">
      <c r="A34" s="223" t="s">
        <v>444</v>
      </c>
      <c r="B34" s="172"/>
      <c r="C34" s="172"/>
      <c r="D34" s="172">
        <v>0</v>
      </c>
      <c r="E34" s="177">
        <v>0</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row>
    <row r="35" spans="1:81" ht="22.8" customHeight="1" x14ac:dyDescent="0.3">
      <c r="A35" s="213" t="s">
        <v>445</v>
      </c>
      <c r="B35" s="254"/>
      <c r="C35" s="254"/>
      <c r="D35" s="254"/>
      <c r="E35" s="254"/>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row>
    <row r="36" spans="1:81" ht="22.8" customHeight="1" x14ac:dyDescent="0.3">
      <c r="A36" s="223" t="s">
        <v>420</v>
      </c>
      <c r="B36" s="214" t="s">
        <v>421</v>
      </c>
      <c r="C36" s="214"/>
      <c r="D36" s="214"/>
      <c r="E36" s="214"/>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81" ht="22.8" customHeight="1" x14ac:dyDescent="0.3">
      <c r="A37" s="223" t="s">
        <v>446</v>
      </c>
      <c r="B37" s="172"/>
      <c r="C37" s="172"/>
      <c r="D37" s="172"/>
      <c r="E37" s="177">
        <v>0</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81" ht="22.8" customHeight="1" x14ac:dyDescent="0.3">
      <c r="A38" s="223"/>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row>
    <row r="39" spans="1:81" ht="22.8" customHeight="1" x14ac:dyDescent="0.3">
      <c r="A39" s="222" t="s">
        <v>447</v>
      </c>
      <c r="B39"/>
      <c r="C39"/>
      <c r="D39"/>
      <c r="E39" s="224">
        <f>SUM(E12:E34)</f>
        <v>0</v>
      </c>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row>
    <row r="40" spans="1:81" ht="22.8" customHeight="1" x14ac:dyDescent="0.3">
      <c r="A40" s="222" t="s">
        <v>448</v>
      </c>
      <c r="B40"/>
      <c r="C40"/>
      <c r="D40"/>
      <c r="E40" s="224">
        <f>E37</f>
        <v>0</v>
      </c>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row>
    <row r="41" spans="1:81" ht="22.8" customHeight="1" x14ac:dyDescent="0.3">
      <c r="A41" s="225" t="s">
        <v>242</v>
      </c>
      <c r="B41"/>
      <c r="C41"/>
      <c r="D41"/>
      <c r="E41" s="226">
        <f>SUM(E39:E40)</f>
        <v>0</v>
      </c>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row>
    <row r="42" spans="1:81" ht="22.8" customHeight="1" x14ac:dyDescent="0.3">
      <c r="A42" s="225"/>
      <c r="B42"/>
      <c r="C42"/>
      <c r="D42"/>
      <c r="E42" s="255"/>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row>
    <row r="43" spans="1:81" ht="36.6" customHeight="1" x14ac:dyDescent="0.3">
      <c r="A43" s="219" t="s">
        <v>563</v>
      </c>
      <c r="B43" s="220" t="s">
        <v>239</v>
      </c>
      <c r="C43" s="220" t="s">
        <v>565</v>
      </c>
      <c r="D43" s="220" t="s">
        <v>396</v>
      </c>
      <c r="E43" s="220" t="s">
        <v>566</v>
      </c>
      <c r="F43" s="220" t="s">
        <v>567</v>
      </c>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row>
    <row r="44" spans="1:81" ht="22.8" customHeight="1" x14ac:dyDescent="0.3">
      <c r="A44" s="172" t="s">
        <v>449</v>
      </c>
      <c r="B44" s="214"/>
      <c r="C44" s="214"/>
      <c r="D44" s="131"/>
      <c r="E44" s="214"/>
      <c r="F44" s="21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row>
    <row r="45" spans="1:81" ht="22.8" customHeight="1" x14ac:dyDescent="0.3">
      <c r="A45" s="199" t="s">
        <v>238</v>
      </c>
      <c r="B45" s="177">
        <v>0</v>
      </c>
      <c r="C45" s="172">
        <v>0</v>
      </c>
      <c r="D45" s="131">
        <f>B45*C45</f>
        <v>0</v>
      </c>
      <c r="E45" s="256">
        <v>0</v>
      </c>
      <c r="F45" s="257">
        <f>E45*D45</f>
        <v>0</v>
      </c>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row>
    <row r="46" spans="1:81" ht="22.8" customHeight="1" x14ac:dyDescent="0.3">
      <c r="A46" s="199" t="s">
        <v>238</v>
      </c>
      <c r="B46" s="177">
        <v>0</v>
      </c>
      <c r="C46" s="172">
        <v>0</v>
      </c>
      <c r="D46" s="131">
        <f>B46*C46</f>
        <v>0</v>
      </c>
      <c r="E46" s="256">
        <v>0</v>
      </c>
      <c r="F46" s="257">
        <f t="shared" ref="F46:F47" si="0">E46*D46</f>
        <v>0</v>
      </c>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row>
    <row r="47" spans="1:81" ht="22.8" customHeight="1" x14ac:dyDescent="0.3">
      <c r="A47" s="199" t="s">
        <v>238</v>
      </c>
      <c r="B47" s="177">
        <v>0</v>
      </c>
      <c r="C47" s="172">
        <v>0</v>
      </c>
      <c r="D47" s="131">
        <f>B47*C47</f>
        <v>0</v>
      </c>
      <c r="E47" s="256">
        <v>0</v>
      </c>
      <c r="F47" s="257">
        <f t="shared" si="0"/>
        <v>0</v>
      </c>
      <c r="G47" s="221">
        <f>SUM(F45:F47)</f>
        <v>0</v>
      </c>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row>
    <row r="48" spans="1:81" ht="37.200000000000003" customHeight="1" x14ac:dyDescent="0.3">
      <c r="A48" s="219" t="s">
        <v>563</v>
      </c>
      <c r="B48" s="220" t="s">
        <v>239</v>
      </c>
      <c r="C48" s="220" t="s">
        <v>565</v>
      </c>
      <c r="D48" s="220" t="s">
        <v>396</v>
      </c>
      <c r="E48" s="220" t="s">
        <v>566</v>
      </c>
      <c r="F48" s="220" t="s">
        <v>567</v>
      </c>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row>
    <row r="49" spans="1:81" ht="22.8" customHeight="1" x14ac:dyDescent="0.3">
      <c r="A49" s="172" t="s">
        <v>449</v>
      </c>
      <c r="B49" s="214"/>
      <c r="C49" s="214"/>
      <c r="D49" s="131"/>
      <c r="E49" s="214"/>
      <c r="F49" s="214"/>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row>
    <row r="50" spans="1:81" ht="22.8" customHeight="1" x14ac:dyDescent="0.3">
      <c r="A50" s="199" t="s">
        <v>238</v>
      </c>
      <c r="B50" s="177">
        <v>0</v>
      </c>
      <c r="C50" s="172">
        <v>0</v>
      </c>
      <c r="D50" s="131">
        <f>B50*C50</f>
        <v>0</v>
      </c>
      <c r="E50" s="256">
        <v>0</v>
      </c>
      <c r="F50" s="257">
        <f>E50*D50</f>
        <v>0</v>
      </c>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row>
    <row r="51" spans="1:81" ht="22.8" customHeight="1" x14ac:dyDescent="0.3">
      <c r="A51" s="199" t="s">
        <v>238</v>
      </c>
      <c r="B51" s="177">
        <v>0</v>
      </c>
      <c r="C51" s="172">
        <v>0</v>
      </c>
      <c r="D51" s="131">
        <f>B51*C51</f>
        <v>0</v>
      </c>
      <c r="E51" s="256">
        <v>0</v>
      </c>
      <c r="F51" s="257">
        <f t="shared" ref="F51:F52" si="1">E51*D51</f>
        <v>0</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row>
    <row r="52" spans="1:81" ht="22.8" customHeight="1" x14ac:dyDescent="0.3">
      <c r="A52" s="199" t="s">
        <v>238</v>
      </c>
      <c r="B52" s="177">
        <v>0</v>
      </c>
      <c r="C52" s="172">
        <v>0</v>
      </c>
      <c r="D52" s="131">
        <f>B52*C52</f>
        <v>0</v>
      </c>
      <c r="E52" s="256">
        <v>0</v>
      </c>
      <c r="F52" s="257">
        <f t="shared" si="1"/>
        <v>0</v>
      </c>
      <c r="G52" s="221">
        <f>SUM(F50:F52)</f>
        <v>0</v>
      </c>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row>
    <row r="53" spans="1:81" ht="42.6" customHeight="1" x14ac:dyDescent="0.3">
      <c r="A53" s="219" t="s">
        <v>563</v>
      </c>
      <c r="B53" s="220" t="s">
        <v>239</v>
      </c>
      <c r="C53" s="220" t="s">
        <v>565</v>
      </c>
      <c r="D53" s="220" t="s">
        <v>396</v>
      </c>
      <c r="E53" s="220" t="s">
        <v>566</v>
      </c>
      <c r="F53" s="220" t="s">
        <v>567</v>
      </c>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row>
    <row r="54" spans="1:81" ht="22.8" customHeight="1" x14ac:dyDescent="0.3">
      <c r="A54" s="172" t="s">
        <v>449</v>
      </c>
      <c r="B54" s="214"/>
      <c r="C54" s="214"/>
      <c r="D54" s="131"/>
      <c r="E54" s="214"/>
      <c r="F54" s="21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row>
    <row r="55" spans="1:81" ht="22.8" customHeight="1" x14ac:dyDescent="0.3">
      <c r="A55" s="199" t="s">
        <v>238</v>
      </c>
      <c r="B55" s="177">
        <v>0</v>
      </c>
      <c r="C55" s="172">
        <v>0</v>
      </c>
      <c r="D55" s="131">
        <f>B55*C55</f>
        <v>0</v>
      </c>
      <c r="E55" s="256">
        <v>0</v>
      </c>
      <c r="F55" s="257">
        <f>E55*D55</f>
        <v>0</v>
      </c>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row>
    <row r="56" spans="1:81" ht="22.8" customHeight="1" x14ac:dyDescent="0.3">
      <c r="A56" s="199" t="s">
        <v>238</v>
      </c>
      <c r="B56" s="177">
        <v>0</v>
      </c>
      <c r="C56" s="172">
        <v>0</v>
      </c>
      <c r="D56" s="131">
        <f>B56*C56</f>
        <v>0</v>
      </c>
      <c r="E56" s="256">
        <v>0</v>
      </c>
      <c r="F56" s="257">
        <f t="shared" ref="F56:F57" si="2">E56*D56</f>
        <v>0</v>
      </c>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row>
    <row r="57" spans="1:81" ht="22.8" customHeight="1" x14ac:dyDescent="0.3">
      <c r="A57" s="199" t="s">
        <v>238</v>
      </c>
      <c r="B57" s="177">
        <v>0</v>
      </c>
      <c r="C57" s="172">
        <v>0</v>
      </c>
      <c r="D57" s="131">
        <f>B57*C57</f>
        <v>0</v>
      </c>
      <c r="E57" s="256">
        <v>0</v>
      </c>
      <c r="F57" s="257">
        <f t="shared" si="2"/>
        <v>0</v>
      </c>
      <c r="G57" s="221">
        <f>SUM(F55:F57)</f>
        <v>0</v>
      </c>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row>
    <row r="58" spans="1:81" ht="39.6" customHeight="1" x14ac:dyDescent="0.3">
      <c r="A58" s="219" t="s">
        <v>563</v>
      </c>
      <c r="B58" s="220" t="s">
        <v>239</v>
      </c>
      <c r="C58" s="220" t="s">
        <v>565</v>
      </c>
      <c r="D58" s="220" t="s">
        <v>396</v>
      </c>
      <c r="E58" s="220" t="s">
        <v>566</v>
      </c>
      <c r="F58" s="220" t="s">
        <v>567</v>
      </c>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row>
    <row r="59" spans="1:81" ht="22.8" customHeight="1" x14ac:dyDescent="0.3">
      <c r="A59" s="172" t="s">
        <v>449</v>
      </c>
      <c r="B59" s="214"/>
      <c r="C59" s="214"/>
      <c r="D59" s="131"/>
      <c r="E59" s="214"/>
      <c r="F59" s="214"/>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row>
    <row r="60" spans="1:81" ht="22.8" customHeight="1" x14ac:dyDescent="0.3">
      <c r="A60" s="199" t="s">
        <v>238</v>
      </c>
      <c r="B60" s="177">
        <v>0</v>
      </c>
      <c r="C60" s="172">
        <v>0</v>
      </c>
      <c r="D60" s="131">
        <f>B60*C60</f>
        <v>0</v>
      </c>
      <c r="E60" s="256">
        <v>0</v>
      </c>
      <c r="F60" s="257">
        <f>E60*D60</f>
        <v>0</v>
      </c>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row>
    <row r="61" spans="1:81" ht="22.8" customHeight="1" x14ac:dyDescent="0.3">
      <c r="A61" s="199" t="s">
        <v>238</v>
      </c>
      <c r="B61" s="177">
        <v>0</v>
      </c>
      <c r="C61" s="172">
        <v>0</v>
      </c>
      <c r="D61" s="131">
        <f>B61*C61</f>
        <v>0</v>
      </c>
      <c r="E61" s="256">
        <v>0</v>
      </c>
      <c r="F61" s="257">
        <f t="shared" ref="F61:F62" si="3">E61*D61</f>
        <v>0</v>
      </c>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row>
    <row r="62" spans="1:81" ht="22.8" customHeight="1" x14ac:dyDescent="0.3">
      <c r="A62" s="199" t="s">
        <v>238</v>
      </c>
      <c r="B62" s="177">
        <v>0</v>
      </c>
      <c r="C62" s="172">
        <v>0</v>
      </c>
      <c r="D62" s="131">
        <f>B62*C62</f>
        <v>0</v>
      </c>
      <c r="E62" s="256">
        <v>0</v>
      </c>
      <c r="F62" s="257">
        <f t="shared" si="3"/>
        <v>0</v>
      </c>
      <c r="G62" s="221">
        <f>SUM(F60:F62)</f>
        <v>0</v>
      </c>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row>
    <row r="63" spans="1:81" ht="22.8" customHeight="1" x14ac:dyDescent="0.3">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row>
    <row r="64" spans="1:81" ht="22.8" customHeight="1" x14ac:dyDescent="0.3">
      <c r="A64" s="222" t="s">
        <v>564</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row>
    <row r="65" spans="1:81" ht="22.8" customHeight="1" x14ac:dyDescent="0.3">
      <c r="A65" s="223" t="s">
        <v>450</v>
      </c>
      <c r="B65" s="224">
        <f>G47</f>
        <v>0</v>
      </c>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row>
    <row r="66" spans="1:81" ht="22.8" customHeight="1" x14ac:dyDescent="0.3">
      <c r="A66" s="223" t="s">
        <v>451</v>
      </c>
      <c r="B66" s="224">
        <f>G52</f>
        <v>0</v>
      </c>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row>
    <row r="67" spans="1:81" ht="22.8" customHeight="1" x14ac:dyDescent="0.3">
      <c r="A67" s="223" t="s">
        <v>452</v>
      </c>
      <c r="B67" s="224">
        <f>G57</f>
        <v>0</v>
      </c>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row>
    <row r="68" spans="1:81" ht="22.8" customHeight="1" x14ac:dyDescent="0.3">
      <c r="A68" s="223" t="s">
        <v>453</v>
      </c>
      <c r="B68" s="224">
        <f>G62</f>
        <v>0</v>
      </c>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row>
    <row r="69" spans="1:81" ht="22.8" customHeight="1" x14ac:dyDescent="0.3">
      <c r="A69" s="225" t="s">
        <v>568</v>
      </c>
      <c r="B69" s="226">
        <f>SUM(B65:B68)</f>
        <v>0</v>
      </c>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row>
    <row r="70" spans="1:81" ht="22.8" customHeight="1" x14ac:dyDescent="0.3">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row>
    <row r="71" spans="1:81" ht="22.8" customHeight="1" x14ac:dyDescent="0.3">
      <c r="A71"/>
      <c r="B71"/>
      <c r="C71"/>
      <c r="D71" s="135"/>
      <c r="E71" s="135"/>
      <c r="F71" s="135"/>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row>
    <row r="72" spans="1:81" ht="68.400000000000006" customHeight="1" x14ac:dyDescent="0.3">
      <c r="A72" s="258" t="s">
        <v>240</v>
      </c>
      <c r="B72" s="354"/>
      <c r="C72" s="354"/>
      <c r="D72" s="354"/>
      <c r="E72" s="354"/>
      <c r="F72" s="354"/>
      <c r="G72" s="354"/>
      <c r="H72" s="354"/>
      <c r="I72" s="354"/>
      <c r="J72" s="354"/>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row>
    <row r="73" spans="1:81" ht="22.8" customHeight="1" x14ac:dyDescent="0.3">
      <c r="A73" s="258"/>
      <c r="B73" s="259"/>
      <c r="C73" s="259"/>
      <c r="D73" s="259"/>
      <c r="E73" s="259"/>
      <c r="F73" s="259"/>
      <c r="G73" s="259"/>
      <c r="H73" s="259"/>
      <c r="I73" s="259"/>
      <c r="J73" s="259"/>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row>
    <row r="74" spans="1:81" ht="47.4" customHeight="1" x14ac:dyDescent="0.3">
      <c r="A74" s="258" t="s">
        <v>462</v>
      </c>
      <c r="B74" s="354"/>
      <c r="C74" s="354"/>
      <c r="D74" s="354"/>
      <c r="E74" s="354"/>
      <c r="F74" s="354"/>
      <c r="G74" s="354"/>
      <c r="H74" s="354"/>
      <c r="I74" s="354"/>
      <c r="J74" s="35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row>
    <row r="75" spans="1:81" ht="22.8" customHeight="1"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row>
    <row r="76" spans="1:81" ht="59.4" customHeight="1" x14ac:dyDescent="0.3">
      <c r="A76" s="8" t="s">
        <v>463</v>
      </c>
      <c r="B76" s="100"/>
      <c r="C76" s="8"/>
      <c r="D76" s="8"/>
      <c r="E76" s="8"/>
      <c r="F76" s="8"/>
      <c r="G76" s="8"/>
      <c r="H76" s="8"/>
      <c r="I76" s="8"/>
      <c r="J76" s="8"/>
      <c r="K76" s="8"/>
      <c r="L76" s="8"/>
      <c r="M76" s="8"/>
      <c r="N76" s="8"/>
      <c r="O76" s="8"/>
      <c r="P76" s="8"/>
      <c r="Q76" s="8"/>
      <c r="R76" s="8"/>
      <c r="S76" s="8"/>
      <c r="T76" s="8"/>
      <c r="U76" s="8"/>
      <c r="V76" s="8"/>
      <c r="W76" s="8"/>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row>
    <row r="77" spans="1:81" ht="22.8" customHeight="1" x14ac:dyDescent="0.3">
      <c r="A77" s="8"/>
      <c r="B77" s="216"/>
      <c r="C77" s="8"/>
      <c r="D77" s="8"/>
      <c r="E77" s="8"/>
      <c r="F77" s="8"/>
      <c r="G77" s="8"/>
      <c r="H77" s="8"/>
      <c r="I77" s="8"/>
      <c r="J77" s="8"/>
      <c r="K77" s="8"/>
      <c r="L77" s="8"/>
      <c r="M77" s="8"/>
      <c r="N77" s="8"/>
      <c r="O77" s="8"/>
      <c r="P77" s="8"/>
      <c r="Q77" s="8"/>
      <c r="R77" s="8"/>
      <c r="S77" s="8"/>
      <c r="T77" s="8"/>
      <c r="U77" s="8"/>
      <c r="V77" s="8"/>
      <c r="W77" s="8"/>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row>
    <row r="78" spans="1:81" ht="60.6" customHeight="1" x14ac:dyDescent="0.3">
      <c r="A78" s="8" t="s">
        <v>399</v>
      </c>
      <c r="B78" s="100"/>
      <c r="C78" s="8"/>
      <c r="D78" s="8"/>
      <c r="E78" s="8"/>
      <c r="F78" s="8"/>
      <c r="G78" s="8"/>
      <c r="H78" s="8"/>
      <c r="I78" s="8"/>
      <c r="J78" s="8"/>
      <c r="K78" s="8"/>
      <c r="L78" s="8"/>
      <c r="M78" s="8"/>
      <c r="N78" s="8"/>
      <c r="O78" s="8"/>
      <c r="P78" s="8"/>
      <c r="Q78" s="8"/>
      <c r="R78" s="8"/>
      <c r="S78" s="8"/>
      <c r="T78" s="8"/>
      <c r="U78" s="8"/>
      <c r="V78" s="8"/>
      <c r="W78" s="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row>
    <row r="79" spans="1:81" ht="22.8" customHeight="1"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row>
  </sheetData>
  <sheetProtection algorithmName="SHA-512" hashValue="OZg8+6MBpEUyltKR2FzzGu7vZgNZ/pA/Sn/wtPy6mz5pYOo1CC/RqzzDVMDP2Gz741apk2vMfW1haTWj1QkdTw==" saltValue="RYpc1d1X8mN8wkNQy19Xig==" spinCount="100000" sheet="1" objects="1" scenarios="1" selectLockedCells="1"/>
  <mergeCells count="4">
    <mergeCell ref="B2:C2"/>
    <mergeCell ref="B4:D4"/>
    <mergeCell ref="B72:J72"/>
    <mergeCell ref="B74:J74"/>
  </mergeCells>
  <dataValidations count="4">
    <dataValidation type="list" allowBlank="1" showInputMessage="1" showErrorMessage="1" sqref="B37 B13:B34">
      <formula1>$H$13:$H$15</formula1>
    </dataValidation>
    <dataValidation type="list" allowBlank="1" showInputMessage="1" showErrorMessage="1" sqref="C11:C34 C37">
      <formula1>$H$17:$H$18</formula1>
    </dataValidation>
    <dataValidation type="list" allowBlank="1" showInputMessage="1" showErrorMessage="1" sqref="B6 B76 B78">
      <formula1>$H$6:$H$7</formula1>
    </dataValidation>
    <dataValidation type="list" allowBlank="1" showInputMessage="1" showErrorMessage="1" sqref="B77">
      <formula1>$N$27:$N$28</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 Cover page</vt:lpstr>
      <vt:lpstr>2 Checklist</vt:lpstr>
      <vt:lpstr>3 Project&amp;Site</vt:lpstr>
      <vt:lpstr>4 Timeline</vt:lpstr>
      <vt:lpstr>5 Cross-Cutting Regulations</vt:lpstr>
      <vt:lpstr>6 Project Team&amp;Capacity</vt:lpstr>
      <vt:lpstr>7 Dev Funding Sources</vt:lpstr>
      <vt:lpstr>8 Development Budget</vt:lpstr>
      <vt:lpstr>9 Unit Mix</vt:lpstr>
      <vt:lpstr>10 Rent Schedule</vt:lpstr>
      <vt:lpstr>11 Operating Budget</vt:lpstr>
      <vt:lpstr>12 Operating Reserve Calc</vt:lpstr>
      <vt:lpstr>13 NPO Operating Capacity</vt:lpstr>
      <vt:lpstr>14 Supportive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Kuehl</dc:creator>
  <cp:lastModifiedBy>Sheree Bouchee</cp:lastModifiedBy>
  <cp:lastPrinted>2020-12-11T11:55:29Z</cp:lastPrinted>
  <dcterms:created xsi:type="dcterms:W3CDTF">2020-12-01T12:59:38Z</dcterms:created>
  <dcterms:modified xsi:type="dcterms:W3CDTF">2022-06-02T19:35:46Z</dcterms:modified>
</cp:coreProperties>
</file>